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VOD\INTERNET\PORTAL\ОФИЦИАЛЬНАЯ СТАТИСТИКА\ПРЕДПРИНИМАТЕЛЬСТВО\Основные фонды и другие нефинансовые активы\Наличие основных фондов по полной учетной стоимости\"/>
    </mc:Choice>
  </mc:AlternateContent>
  <xr:revisionPtr revIDLastSave="0" documentId="13_ncr:1_{6A9E861F-B0E7-4D29-9A23-BF0D078A3C4D}" xr6:coauthVersionLast="47" xr6:coauthVersionMax="47" xr10:uidLastSave="{00000000-0000-0000-0000-000000000000}"/>
  <bookViews>
    <workbookView xWindow="-120" yWindow="-120" windowWidth="29040" windowHeight="15840" tabRatio="500" activeTab="4" xr2:uid="{00000000-000D-0000-FFFF-FFFF00000000}"/>
  </bookViews>
  <sheets>
    <sheet name="Содержание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</sheets>
  <definedNames>
    <definedName name="а">Содержание!$B$3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20" i="2" l="1"/>
  <c r="Z20" i="2"/>
  <c r="Y20" i="2"/>
  <c r="X20" i="2"/>
  <c r="W20" i="2"/>
  <c r="V20" i="2"/>
  <c r="U20" i="2"/>
  <c r="T20" i="2"/>
  <c r="S20" i="2"/>
  <c r="R20" i="2"/>
  <c r="Q20" i="2"/>
  <c r="P20" i="2"/>
  <c r="O20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AA9" i="2"/>
  <c r="Z9" i="2"/>
  <c r="Y9" i="2"/>
  <c r="X9" i="2"/>
  <c r="W9" i="2"/>
  <c r="V9" i="2"/>
  <c r="U9" i="2"/>
  <c r="T9" i="2"/>
  <c r="S9" i="2"/>
  <c r="R9" i="2"/>
  <c r="Q9" i="2"/>
  <c r="P9" i="2"/>
  <c r="O9" i="2"/>
  <c r="AA8" i="2"/>
  <c r="Z8" i="2"/>
  <c r="Y8" i="2"/>
  <c r="X8" i="2"/>
  <c r="W8" i="2"/>
  <c r="V8" i="2"/>
  <c r="U8" i="2"/>
  <c r="T8" i="2"/>
  <c r="S8" i="2"/>
  <c r="R8" i="2"/>
  <c r="Q8" i="2"/>
  <c r="P8" i="2"/>
  <c r="O8" i="2"/>
  <c r="AA7" i="2"/>
  <c r="Z7" i="2"/>
  <c r="Y7" i="2"/>
  <c r="X7" i="2"/>
  <c r="W7" i="2"/>
  <c r="V7" i="2"/>
  <c r="U7" i="2"/>
  <c r="T7" i="2"/>
  <c r="S7" i="2"/>
  <c r="R7" i="2"/>
  <c r="Q7" i="2"/>
  <c r="P7" i="2"/>
  <c r="O7" i="2"/>
  <c r="AA6" i="2"/>
  <c r="Z6" i="2"/>
  <c r="Y6" i="2"/>
  <c r="X6" i="2"/>
  <c r="W6" i="2"/>
  <c r="V6" i="2"/>
  <c r="U6" i="2"/>
  <c r="T6" i="2"/>
  <c r="S6" i="2"/>
  <c r="R6" i="2"/>
  <c r="Q6" i="2"/>
  <c r="P6" i="2"/>
  <c r="O6" i="2"/>
  <c r="AA5" i="2"/>
  <c r="Z5" i="2"/>
  <c r="Y5" i="2"/>
  <c r="X5" i="2"/>
  <c r="W5" i="2"/>
  <c r="V5" i="2"/>
  <c r="U5" i="2"/>
  <c r="T5" i="2"/>
  <c r="S5" i="2"/>
  <c r="R5" i="2"/>
  <c r="Q5" i="2"/>
  <c r="P5" i="2"/>
  <c r="O5" i="2"/>
</calcChain>
</file>

<file path=xl/sharedStrings.xml><?xml version="1.0" encoding="utf-8"?>
<sst xmlns="http://schemas.openxmlformats.org/spreadsheetml/2006/main" count="1724" uniqueCount="81">
  <si>
    <t>Содержание:</t>
  </si>
  <si>
    <t>Наличие основных фондов  по полному кругу организаций в разрезе ОКВЭД-2007
(по полной учетной стоимости, млн рублей) 2004 - 2016 гг.</t>
  </si>
  <si>
    <t>Наличие основных фондов по полному кругу организаций в разрезе ОКВЭД2
(по полной учетной стоимости, млн рублей) 2017 - 2023 гг.</t>
  </si>
  <si>
    <t>Наличие основных фондов  коммерческих организаций (без субъектов малого предпринимательства) 
в разрезе ОКВЭД-2007 (по полной учетной стоимости, млн рублей) 2004 - 2016 гг.</t>
  </si>
  <si>
    <t>Наличие основных фондов коммерческих организаций (без субъектов малого предпринимательства) 
в разрезе ОКВЭД2 (по полной учетной стоимости, тысяча рублей) 2017 - 2023 гг.</t>
  </si>
  <si>
    <t>Наличие основных фондов  некоммерческих организаций в разрезе ОКВЭД-2007
(по полной учетной стоимости, млн рублей) 2004 - 2016 гг.</t>
  </si>
  <si>
    <t>Наличие основных фондов некоммерческих организаций в разрезе ОКВЭД2
(по полной учетной стоимости, тысяча рублей) 2017 - 2023 гг.</t>
  </si>
  <si>
    <t>Ответственные исполнители:</t>
  </si>
  <si>
    <t>Воинова Эльвира Евгеньевна</t>
  </si>
  <si>
    <t>8 (4722) 23-57-07</t>
  </si>
  <si>
    <t>Курлыкина Татьяна Александровна</t>
  </si>
  <si>
    <t>8 (4722) 23-57-16</t>
  </si>
  <si>
    <r>
      <rPr>
        <b/>
        <sz val="12"/>
        <color rgb="FF000000"/>
        <rFont val="Times New Roman"/>
        <family val="1"/>
        <charset val="204"/>
      </rPr>
      <t>Обновлено: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02.12.2024г.</t>
    </r>
  </si>
  <si>
    <t xml:space="preserve">          К содержанию</t>
  </si>
  <si>
    <t xml:space="preserve">Наличие основных фондов по Белгородской области по видам экономической деятельности по полной учетной стоимости на конец года </t>
  </si>
  <si>
    <r>
      <rPr>
        <sz val="12"/>
        <rFont val="Times New Roman"/>
        <family val="1"/>
        <charset val="204"/>
      </rPr>
      <t>2011</t>
    </r>
    <r>
      <rPr>
        <vertAlign val="superscript"/>
        <sz val="12"/>
        <rFont val="Times New Roman"/>
        <family val="1"/>
        <charset val="204"/>
      </rPr>
      <t>1)</t>
    </r>
  </si>
  <si>
    <r>
      <rPr>
        <sz val="12"/>
        <rFont val="Times New Roman"/>
        <family val="1"/>
        <charset val="204"/>
      </rPr>
      <t>2012</t>
    </r>
    <r>
      <rPr>
        <vertAlign val="superscript"/>
        <sz val="12"/>
        <rFont val="Times New Roman"/>
        <family val="1"/>
        <charset val="204"/>
      </rPr>
      <t>1)</t>
    </r>
  </si>
  <si>
    <r>
      <rPr>
        <sz val="12"/>
        <rFont val="Times New Roman"/>
        <family val="1"/>
        <charset val="204"/>
      </rPr>
      <t>2013</t>
    </r>
    <r>
      <rPr>
        <vertAlign val="superscript"/>
        <sz val="12"/>
        <rFont val="Times New Roman"/>
        <family val="1"/>
        <charset val="204"/>
      </rPr>
      <t>1)</t>
    </r>
  </si>
  <si>
    <r>
      <rPr>
        <sz val="12"/>
        <rFont val="Times New Roman"/>
        <family val="1"/>
        <charset val="204"/>
      </rPr>
      <t>2014</t>
    </r>
    <r>
      <rPr>
        <vertAlign val="superscript"/>
        <sz val="12"/>
        <rFont val="Times New Roman"/>
        <family val="1"/>
        <charset val="204"/>
      </rPr>
      <t>1)</t>
    </r>
  </si>
  <si>
    <r>
      <rPr>
        <sz val="12"/>
        <rFont val="Times New Roman"/>
        <family val="1"/>
        <charset val="204"/>
      </rPr>
      <t>2015</t>
    </r>
    <r>
      <rPr>
        <vertAlign val="superscript"/>
        <sz val="12"/>
        <rFont val="Times New Roman"/>
        <family val="1"/>
        <charset val="204"/>
      </rPr>
      <t>1)</t>
    </r>
  </si>
  <si>
    <r>
      <rPr>
        <sz val="12"/>
        <rFont val="Times New Roman"/>
        <family val="1"/>
        <charset val="204"/>
      </rPr>
      <t>2016</t>
    </r>
    <r>
      <rPr>
        <vertAlign val="superscript"/>
        <sz val="12"/>
        <rFont val="Times New Roman"/>
        <family val="1"/>
        <charset val="204"/>
      </rPr>
      <t>1)</t>
    </r>
  </si>
  <si>
    <t>Млн рублей</t>
  </si>
  <si>
    <t>В процентах к итогу</t>
  </si>
  <si>
    <t>Всего</t>
  </si>
  <si>
    <t>Раздел А Сельское хозяйство, охота и лесное хозяйство</t>
  </si>
  <si>
    <t>Раздел В Рыболовство, рыбоводство</t>
  </si>
  <si>
    <t>Раздел С Добыча полезных ископаемых</t>
  </si>
  <si>
    <t>Раздел D Обрабатывающие производства</t>
  </si>
  <si>
    <t>Раздел Е Производство и распределение электроэнергии,  газа и воды</t>
  </si>
  <si>
    <t>Раздел F Строительство</t>
  </si>
  <si>
    <t>Раздел G Оптовая и розничная торговля; ремонт  автотранспортных средств, мотоциклов, бытовых изделий и  предметов личного пользования</t>
  </si>
  <si>
    <t>Раздел Н Гостиницы и рестораны</t>
  </si>
  <si>
    <t>Раздел I Транспорт и связь</t>
  </si>
  <si>
    <t>Раздел J Финансовая деятельность</t>
  </si>
  <si>
    <t>Раздел K Операции с недвижимым имуществом, аренда и  предоставление услуг</t>
  </si>
  <si>
    <t>Раздел L Государственное управление и обеспечение  военной безопасности;  социальное обеспечение</t>
  </si>
  <si>
    <t>Раздел M Образование</t>
  </si>
  <si>
    <t>Раздел N Здравоохранение и предоставление социальных  услуг</t>
  </si>
  <si>
    <t>Раздел O Предоставление прочих коммунальных,  социальных и персональных услуг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</si>
  <si>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с учетом переоценки, проведенной коммерческими организациями на конец отчетного года</t>
    </r>
  </si>
  <si>
    <t>К содержанию</t>
  </si>
  <si>
    <r>
      <rPr>
        <b/>
        <sz val="12"/>
        <color rgb="FF000000"/>
        <rFont val="Times New Roman"/>
        <family val="1"/>
        <charset val="204"/>
      </rPr>
      <t xml:space="preserve">Наличие основных фондов на конец года по полной учетной стоимости по полному кругу организаций </t>
    </r>
    <r>
      <rPr>
        <sz val="12"/>
        <color rgb="FF000000"/>
        <rFont val="Times New Roman"/>
        <family val="1"/>
        <charset val="204"/>
      </rPr>
      <t xml:space="preserve">(млн рублей) </t>
    </r>
  </si>
  <si>
    <t>Всего основных фондов</t>
  </si>
  <si>
    <t>Жилые здания</t>
  </si>
  <si>
    <t>Сооружения</t>
  </si>
  <si>
    <t>Машины и оборудование</t>
  </si>
  <si>
    <t>Транспортные средства</t>
  </si>
  <si>
    <t>Нежилые здания</t>
  </si>
  <si>
    <t>Всего по обследуемым видам экономической деятельности</t>
  </si>
  <si>
    <t>Сельское, лесное хозяйство, охота, рыболовство и рыбоводство</t>
  </si>
  <si>
    <t>-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</si>
  <si>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</si>
  <si>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</si>
  <si>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</si>
  <si>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</si>
  <si>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</si>
  <si>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</si>
  <si>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</si>
  <si>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</si>
  <si>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</si>
  <si>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</si>
  <si>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</si>
  <si>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</si>
  <si>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</si>
  <si>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</si>
  <si>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</si>
  <si>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</si>
  <si>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</si>
  <si>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</si>
  <si>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С учетом переоценки, проведенной коммерческими организациями на конец отчетного года.</t>
    </r>
  </si>
  <si>
    <r>
      <rPr>
        <vertAlign val="superscript"/>
        <sz val="12"/>
        <rFont val="Times New Roman"/>
        <family val="1"/>
        <charset val="204"/>
      </rPr>
      <t xml:space="preserve">2)  </t>
    </r>
    <r>
      <rPr>
        <sz val="12"/>
        <rFont val="Times New Roman"/>
        <family val="1"/>
        <charset val="204"/>
      </rPr>
      <t>C 2019 года жилые и нежилые здания, находящиеся в собственности домашних хозяйств, учитываются по кадастровой стоимости, определяемой органами Росреестра в целях налогообложения имущества физических лиц.</t>
    </r>
  </si>
  <si>
    <r>
      <rPr>
        <b/>
        <sz val="12"/>
        <color rgb="FF000000"/>
        <rFont val="Times New Roman"/>
        <family val="1"/>
        <charset val="204"/>
      </rPr>
      <t>Наличие основных фондов по полной учетной стоимости на конец года в коммерческих организациях (без субъектов малого предпринимательства),</t>
    </r>
    <r>
      <rPr>
        <sz val="12"/>
        <color rgb="FF000000"/>
        <rFont val="Times New Roman"/>
        <family val="1"/>
        <charset val="204"/>
      </rPr>
      <t xml:space="preserve"> тыс. рублей</t>
    </r>
  </si>
  <si>
    <t>Здания</t>
  </si>
  <si>
    <t>из них: жилые здания</t>
  </si>
  <si>
    <t>…</t>
  </si>
  <si>
    <t>… -Данные не предоставляются в целях обеспечения конфиденциальности первичных статистических данных организаций, в соответствии с Федеральным законом от 29.11.2007 № 282-ФЗ (ст.4, п.5; ст.9, п.1).</t>
  </si>
  <si>
    <r>
      <rPr>
        <b/>
        <sz val="12"/>
        <rFont val="Times New Roman"/>
        <family val="1"/>
        <charset val="204"/>
      </rPr>
      <t>Наличие основных фондов по полной учетной стоимости на конец года в коммерческих организациях (без субъектов малого предпринимательства),</t>
    </r>
    <r>
      <rPr>
        <sz val="12"/>
        <rFont val="Times New Roman"/>
        <family val="1"/>
        <charset val="204"/>
      </rPr>
      <t xml:space="preserve"> тыс. рублей</t>
    </r>
  </si>
  <si>
    <t>...</t>
  </si>
  <si>
    <r>
      <rPr>
        <b/>
        <sz val="12"/>
        <rFont val="Times New Roman"/>
        <family val="1"/>
        <charset val="204"/>
      </rPr>
      <t xml:space="preserve">Наличие основных фондов по полной учетной стоимости на конец года в некоммерческих организациях </t>
    </r>
    <r>
      <rPr>
        <sz val="12"/>
        <rFont val="Times New Roman"/>
        <family val="1"/>
        <charset val="204"/>
      </rPr>
      <t>(тыс. рублей)</t>
    </r>
  </si>
  <si>
    <t>Раздел Q Деятельность экстерриториальных организаций</t>
  </si>
  <si>
    <r>
      <rPr>
        <b/>
        <sz val="12"/>
        <rFont val="Times New Roman"/>
        <family val="1"/>
        <charset val="204"/>
      </rPr>
      <t>Наличие основных фондов по  полной учетной стоимости на конец года  в некоммерческих организациях</t>
    </r>
    <r>
      <rPr>
        <sz val="12"/>
        <rFont val="Times New Roman"/>
        <family val="1"/>
        <charset val="204"/>
      </rPr>
      <t xml:space="preserve"> (тыс. рублей)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</si>
</sst>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\-??_р_._-;_-@_-"/>
    <numFmt numFmtId="165" formatCode="0.0"/>
  </numFmts>
  <fonts count="25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u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7.5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1"/>
      <color rgb="FF000000"/>
      <name val="Calibri"/>
      <family val="2"/>
      <charset val="204"/>
    </font>
    <font>
      <sz val="12"/>
      <name val="Arial"/>
      <family val="2"/>
      <charset val="1"/>
    </font>
    <font>
      <sz val="12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6" fillId="0" borderId="0" applyBorder="0" applyProtection="0"/>
    <xf numFmtId="0" fontId="2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4" fillId="0" borderId="0" applyBorder="0" applyProtection="0"/>
    <xf numFmtId="164" fontId="24" fillId="0" borderId="0" applyBorder="0" applyProtection="0"/>
  </cellStyleXfs>
  <cellXfs count="7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5" fontId="9" fillId="0" borderId="0" xfId="1" applyNumberFormat="1" applyFont="1" applyBorder="1" applyAlignment="1" applyProtection="1">
      <alignment horizontal="left" vertical="center"/>
    </xf>
    <xf numFmtId="1" fontId="5" fillId="0" borderId="2" xfId="10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1" applyBorder="1" applyAlignment="1" applyProtection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1" applyFont="1" applyBorder="1" applyProtection="1"/>
    <xf numFmtId="0" fontId="7" fillId="0" borderId="0" xfId="1" applyFont="1" applyBorder="1" applyAlignment="1" applyProtection="1">
      <alignment horizontal="left" indent="2"/>
    </xf>
    <xf numFmtId="0" fontId="4" fillId="0" borderId="0" xfId="1" applyFont="1" applyBorder="1" applyProtection="1"/>
    <xf numFmtId="0" fontId="10" fillId="0" borderId="0" xfId="0" applyFont="1"/>
    <xf numFmtId="3" fontId="11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2" xfId="0" applyFont="1" applyBorder="1" applyAlignment="1">
      <alignment wrapText="1"/>
    </xf>
    <xf numFmtId="3" fontId="14" fillId="0" borderId="2" xfId="0" applyNumberFormat="1" applyFont="1" applyBorder="1" applyAlignment="1">
      <alignment horizontal="right" vertical="center" wrapText="1"/>
    </xf>
    <xf numFmtId="3" fontId="15" fillId="0" borderId="3" xfId="0" applyNumberFormat="1" applyFont="1" applyBorder="1" applyAlignment="1">
      <alignment vertical="center"/>
    </xf>
    <xf numFmtId="3" fontId="14" fillId="0" borderId="2" xfId="0" applyNumberFormat="1" applyFont="1" applyBorder="1" applyAlignment="1">
      <alignment vertical="center" wrapText="1"/>
    </xf>
    <xf numFmtId="1" fontId="14" fillId="0" borderId="2" xfId="0" applyNumberFormat="1" applyFont="1" applyBorder="1" applyAlignment="1">
      <alignment horizontal="right" vertical="center" wrapText="1"/>
    </xf>
    <xf numFmtId="3" fontId="16" fillId="0" borderId="4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6" fillId="0" borderId="5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horizontal="right" vertical="center" wrapText="1"/>
    </xf>
    <xf numFmtId="1" fontId="16" fillId="0" borderId="2" xfId="0" applyNumberFormat="1" applyFont="1" applyBorder="1" applyAlignment="1">
      <alignment horizontal="right" vertical="center" wrapText="1"/>
    </xf>
    <xf numFmtId="165" fontId="5" fillId="0" borderId="0" xfId="0" applyNumberFormat="1" applyFont="1"/>
    <xf numFmtId="1" fontId="5" fillId="0" borderId="0" xfId="0" applyNumberFormat="1" applyFont="1"/>
    <xf numFmtId="0" fontId="13" fillId="0" borderId="0" xfId="0" applyFont="1"/>
    <xf numFmtId="3" fontId="3" fillId="0" borderId="0" xfId="0" applyNumberFormat="1" applyFont="1"/>
    <xf numFmtId="1" fontId="12" fillId="0" borderId="2" xfId="10" applyNumberFormat="1" applyFont="1" applyBorder="1" applyAlignment="1">
      <alignment vertical="center" wrapText="1"/>
    </xf>
    <xf numFmtId="3" fontId="14" fillId="0" borderId="2" xfId="10" applyNumberFormat="1" applyFont="1" applyBorder="1" applyAlignment="1">
      <alignment horizontal="right" vertical="center"/>
    </xf>
    <xf numFmtId="3" fontId="18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3" fontId="16" fillId="0" borderId="2" xfId="10" applyNumberFormat="1" applyFont="1" applyBorder="1" applyAlignment="1">
      <alignment horizontal="right" vertical="center"/>
    </xf>
    <xf numFmtId="3" fontId="19" fillId="0" borderId="2" xfId="0" applyNumberFormat="1" applyFont="1" applyBorder="1" applyAlignment="1">
      <alignment horizontal="right" vertical="center" wrapText="1"/>
    </xf>
    <xf numFmtId="2" fontId="5" fillId="0" borderId="0" xfId="0" applyNumberFormat="1" applyFont="1"/>
    <xf numFmtId="0" fontId="4" fillId="0" borderId="2" xfId="0" applyFont="1" applyBorder="1" applyAlignment="1">
      <alignment vertical="center" wrapText="1"/>
    </xf>
    <xf numFmtId="3" fontId="15" fillId="0" borderId="2" xfId="0" applyNumberFormat="1" applyFont="1" applyBorder="1" applyAlignment="1">
      <alignment horizontal="right" vertical="center"/>
    </xf>
    <xf numFmtId="0" fontId="20" fillId="0" borderId="0" xfId="0" applyFont="1"/>
    <xf numFmtId="3" fontId="17" fillId="0" borderId="2" xfId="0" applyNumberFormat="1" applyFont="1" applyBorder="1" applyAlignment="1">
      <alignment horizontal="right" vertical="center"/>
    </xf>
    <xf numFmtId="3" fontId="14" fillId="0" borderId="2" xfId="0" applyNumberFormat="1" applyFont="1" applyBorder="1" applyAlignment="1">
      <alignment horizontal="right" vertical="center"/>
    </xf>
    <xf numFmtId="0" fontId="5" fillId="0" borderId="2" xfId="9" applyFont="1" applyBorder="1" applyAlignment="1">
      <alignment vertical="center" wrapText="1"/>
    </xf>
    <xf numFmtId="3" fontId="16" fillId="0" borderId="2" xfId="9" applyNumberFormat="1" applyFont="1" applyBorder="1" applyAlignment="1">
      <alignment horizontal="right" vertical="center"/>
    </xf>
    <xf numFmtId="3" fontId="21" fillId="0" borderId="2" xfId="0" applyNumberFormat="1" applyFont="1" applyBorder="1" applyAlignment="1">
      <alignment horizontal="right" vertical="center"/>
    </xf>
    <xf numFmtId="3" fontId="22" fillId="0" borderId="2" xfId="0" applyNumberFormat="1" applyFont="1" applyBorder="1" applyAlignment="1">
      <alignment horizontal="right" vertical="center"/>
    </xf>
    <xf numFmtId="1" fontId="16" fillId="0" borderId="2" xfId="10" applyNumberFormat="1" applyFont="1" applyBorder="1" applyAlignment="1">
      <alignment horizontal="right" vertical="center"/>
    </xf>
    <xf numFmtId="1" fontId="5" fillId="0" borderId="2" xfId="10" applyNumberFormat="1" applyFont="1" applyBorder="1" applyAlignment="1">
      <alignment horizontal="right" vertical="center"/>
    </xf>
    <xf numFmtId="0" fontId="22" fillId="0" borderId="0" xfId="0" applyFont="1"/>
    <xf numFmtId="3" fontId="0" fillId="0" borderId="0" xfId="0" applyNumberFormat="1"/>
    <xf numFmtId="1" fontId="20" fillId="0" borderId="0" xfId="0" applyNumberFormat="1" applyFont="1"/>
    <xf numFmtId="0" fontId="5" fillId="0" borderId="2" xfId="8" applyFont="1" applyBorder="1" applyAlignment="1">
      <alignment vertical="center" wrapText="1"/>
    </xf>
    <xf numFmtId="3" fontId="16" fillId="0" borderId="2" xfId="8" applyNumberFormat="1" applyFont="1" applyBorder="1" applyAlignment="1">
      <alignment horizontal="right" vertical="center"/>
    </xf>
    <xf numFmtId="0" fontId="23" fillId="0" borderId="0" xfId="0" applyFont="1"/>
    <xf numFmtId="0" fontId="6" fillId="0" borderId="0" xfId="1" applyBorder="1" applyAlignment="1" applyProtection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1" fontId="5" fillId="0" borderId="2" xfId="1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" fontId="5" fillId="0" borderId="2" xfId="1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5" fontId="9" fillId="0" borderId="0" xfId="1" applyNumberFormat="1" applyFont="1" applyBorder="1" applyAlignment="1" applyProtection="1">
      <alignment horizontal="left" vertical="center"/>
    </xf>
    <xf numFmtId="0" fontId="3" fillId="0" borderId="2" xfId="0" applyFont="1" applyBorder="1" applyAlignment="1">
      <alignment vertical="center" wrapText="1"/>
    </xf>
    <xf numFmtId="1" fontId="12" fillId="0" borderId="1" xfId="10" applyNumberFormat="1" applyFont="1" applyBorder="1" applyAlignment="1">
      <alignment horizontal="left" vertical="center" wrapText="1"/>
    </xf>
    <xf numFmtId="1" fontId="12" fillId="0" borderId="0" xfId="10" applyNumberFormat="1" applyFont="1" applyAlignment="1">
      <alignment horizontal="left" vertical="center" wrapText="1"/>
    </xf>
  </cellXfs>
  <cellStyles count="13">
    <cellStyle name="Гиперссылка" xfId="1" builtinId="8"/>
    <cellStyle name="Обычный" xfId="0" builtinId="0"/>
    <cellStyle name="Обычный 2" xfId="2" xr:uid="{00000000-0005-0000-0000-000006000000}"/>
    <cellStyle name="Обычный 2 2" xfId="3" xr:uid="{00000000-0005-0000-0000-000007000000}"/>
    <cellStyle name="Обычный 2 3" xfId="4" xr:uid="{00000000-0005-0000-0000-000008000000}"/>
    <cellStyle name="Обычный 4" xfId="5" xr:uid="{00000000-0005-0000-0000-000009000000}"/>
    <cellStyle name="Обычный 5" xfId="6" xr:uid="{00000000-0005-0000-0000-00000A000000}"/>
    <cellStyle name="Обычный 7" xfId="7" xr:uid="{00000000-0005-0000-0000-00000B000000}"/>
    <cellStyle name="Обычный_11-KRAT" xfId="8" xr:uid="{00000000-0005-0000-0000-00000C000000}"/>
    <cellStyle name="Обычный_Лист1" xfId="9" xr:uid="{00000000-0005-0000-0000-00000D000000}"/>
    <cellStyle name="Обычный_наличие на конец" xfId="10" xr:uid="{00000000-0005-0000-0000-00000E000000}"/>
    <cellStyle name="Финансовый 2" xfId="11" xr:uid="{00000000-0005-0000-0000-00000F000000}"/>
    <cellStyle name="Финансовый 3" xfId="12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6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7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8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2314440</xdr:colOff>
      <xdr:row>0</xdr:row>
      <xdr:rowOff>0</xdr:rowOff>
    </xdr:from>
    <xdr:to>
      <xdr:col>0</xdr:col>
      <xdr:colOff>2705040</xdr:colOff>
      <xdr:row>0</xdr:row>
      <xdr:rowOff>416880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314440" y="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1971720</xdr:colOff>
      <xdr:row>0</xdr:row>
      <xdr:rowOff>0</xdr:rowOff>
    </xdr:from>
    <xdr:to>
      <xdr:col>0</xdr:col>
      <xdr:colOff>2362320</xdr:colOff>
      <xdr:row>0</xdr:row>
      <xdr:rowOff>416880</xdr:rowOff>
    </xdr:to>
    <xdr:pic>
      <xdr:nvPicPr>
        <xdr:cNvPr id="2" name="Рисунок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71720" y="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95400</xdr:colOff>
      <xdr:row>0</xdr:row>
      <xdr:rowOff>9360</xdr:rowOff>
    </xdr:from>
    <xdr:to>
      <xdr:col>2</xdr:col>
      <xdr:colOff>486000</xdr:colOff>
      <xdr:row>1</xdr:row>
      <xdr:rowOff>7200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629160" y="936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1895400</xdr:colOff>
      <xdr:row>0</xdr:row>
      <xdr:rowOff>0</xdr:rowOff>
    </xdr:from>
    <xdr:to>
      <xdr:col>0</xdr:col>
      <xdr:colOff>2286000</xdr:colOff>
      <xdr:row>0</xdr:row>
      <xdr:rowOff>416880</xdr:rowOff>
    </xdr:to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00" y="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1933560</xdr:colOff>
      <xdr:row>0</xdr:row>
      <xdr:rowOff>0</xdr:rowOff>
    </xdr:from>
    <xdr:to>
      <xdr:col>0</xdr:col>
      <xdr:colOff>2324160</xdr:colOff>
      <xdr:row>0</xdr:row>
      <xdr:rowOff>416880</xdr:rowOff>
    </xdr:to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33560" y="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1943280</xdr:colOff>
      <xdr:row>0</xdr:row>
      <xdr:rowOff>0</xdr:rowOff>
    </xdr:from>
    <xdr:to>
      <xdr:col>0</xdr:col>
      <xdr:colOff>2333880</xdr:colOff>
      <xdr:row>1</xdr:row>
      <xdr:rowOff>7200</xdr:rowOff>
    </xdr:to>
    <xdr:pic>
      <xdr:nvPicPr>
        <xdr:cNvPr id="5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43280" y="0"/>
          <a:ext cx="390600" cy="416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showGridLines="0" zoomScaleNormal="100" workbookViewId="0">
      <selection activeCell="B8" sqref="B8"/>
    </sheetView>
  </sheetViews>
  <sheetFormatPr defaultColWidth="9.140625" defaultRowHeight="15.75" x14ac:dyDescent="0.25"/>
  <cols>
    <col min="1" max="1" width="3.7109375" style="7" customWidth="1"/>
    <col min="2" max="2" width="10.140625" style="7" customWidth="1"/>
    <col min="3" max="16384" width="9.140625" style="7"/>
  </cols>
  <sheetData>
    <row r="1" spans="1:17" x14ac:dyDescent="0.25">
      <c r="A1" s="8" t="s">
        <v>0</v>
      </c>
    </row>
    <row r="2" spans="1:17" x14ac:dyDescent="0.25">
      <c r="A2" s="9"/>
    </row>
    <row r="3" spans="1:17" ht="29.25" customHeight="1" x14ac:dyDescent="0.25">
      <c r="A3" s="10">
        <v>1</v>
      </c>
      <c r="B3" s="61" t="s">
        <v>1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11"/>
      <c r="O3" s="11"/>
      <c r="P3" s="12"/>
      <c r="Q3" s="12"/>
    </row>
    <row r="4" spans="1:17" ht="30" customHeight="1" x14ac:dyDescent="0.25">
      <c r="A4" s="10">
        <v>2</v>
      </c>
      <c r="B4" s="61" t="s">
        <v>2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12"/>
      <c r="O4" s="12"/>
      <c r="P4" s="12"/>
      <c r="Q4" s="12"/>
    </row>
    <row r="5" spans="1:17" ht="30.75" customHeight="1" x14ac:dyDescent="0.25">
      <c r="A5" s="10">
        <v>3</v>
      </c>
      <c r="B5" s="61" t="s">
        <v>3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</row>
    <row r="6" spans="1:17" ht="29.25" customHeight="1" x14ac:dyDescent="0.25">
      <c r="A6" s="10">
        <v>4</v>
      </c>
      <c r="B6" s="61" t="s">
        <v>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17" ht="30" customHeight="1" x14ac:dyDescent="0.25">
      <c r="A7" s="10">
        <v>5</v>
      </c>
      <c r="B7" s="61" t="s">
        <v>5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</row>
    <row r="8" spans="1:17" ht="30" customHeight="1" x14ac:dyDescent="0.25">
      <c r="A8" s="10">
        <v>6</v>
      </c>
      <c r="B8" s="61" t="s">
        <v>6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</row>
    <row r="10" spans="1:17" x14ac:dyDescent="0.25">
      <c r="B10" s="13" t="s">
        <v>7</v>
      </c>
      <c r="C10" s="12"/>
      <c r="D10" s="9"/>
      <c r="E10" s="9"/>
    </row>
    <row r="11" spans="1:17" x14ac:dyDescent="0.25">
      <c r="B11" s="14" t="s">
        <v>8</v>
      </c>
      <c r="C11" s="15"/>
      <c r="D11" s="9"/>
      <c r="E11" s="9"/>
    </row>
    <row r="12" spans="1:17" x14ac:dyDescent="0.25">
      <c r="B12" s="14" t="s">
        <v>9</v>
      </c>
      <c r="C12" s="15"/>
      <c r="D12" s="9"/>
      <c r="E12" s="9"/>
    </row>
    <row r="13" spans="1:17" x14ac:dyDescent="0.25">
      <c r="B13" s="14" t="s">
        <v>10</v>
      </c>
      <c r="C13" s="15"/>
      <c r="D13" s="9"/>
      <c r="E13" s="9"/>
    </row>
    <row r="14" spans="1:17" x14ac:dyDescent="0.25">
      <c r="B14" s="14" t="s">
        <v>11</v>
      </c>
      <c r="C14" s="15"/>
      <c r="D14" s="9"/>
      <c r="E14" s="9"/>
    </row>
    <row r="15" spans="1:17" x14ac:dyDescent="0.25">
      <c r="B15" s="16"/>
      <c r="C15" s="15"/>
      <c r="D15" s="9"/>
      <c r="E15" s="9"/>
    </row>
    <row r="16" spans="1:17" x14ac:dyDescent="0.25">
      <c r="B16" s="17" t="s">
        <v>12</v>
      </c>
      <c r="C16" s="15"/>
      <c r="D16" s="9"/>
      <c r="E16" s="9"/>
    </row>
  </sheetData>
  <mergeCells count="6">
    <mergeCell ref="B8:Q8"/>
    <mergeCell ref="B3:M3"/>
    <mergeCell ref="B4:M4"/>
    <mergeCell ref="B5:Q5"/>
    <mergeCell ref="B6:Q6"/>
    <mergeCell ref="B7:Q7"/>
  </mergeCells>
  <hyperlinks>
    <hyperlink ref="B3" location="'1'!A1" display="Наличие основных фондов  по полному кругу организаций в разрезе ОКВЭД-2007_x000a_(по полной учетной стоимости, млн рублей) 2004 - 2016 гг." xr:uid="{00000000-0004-0000-0000-000000000000}"/>
    <hyperlink ref="B4" location="'2'!A1" display="Наличие основных фондов по полному кругу организаций в разрезе ОКВЭД2_x000a_(по полной учетной стоимости, млн рублей) 2017 - 2023 гг." xr:uid="{00000000-0004-0000-0000-000001000000}"/>
    <hyperlink ref="B5" location="'3'!A1" display="Наличие основных фондов  коммерческих организаций (без субъектов малого предпринимательства) _x000a_в разрезе ОКВЭД-2007 (по полной учетной стоимости, млн рублей) 2004 - 2016 гг." xr:uid="{00000000-0004-0000-0000-000002000000}"/>
    <hyperlink ref="B6" location="'4'!A1" display="Наличие основных фондов коммерческих организаций (без субъектов малого предпринимательства) _x000a_в разрезе ОКВЭД2 (по полной учетной стоимости, тысяча рублей) 2017 - 2023 гг." xr:uid="{00000000-0004-0000-0000-000003000000}"/>
    <hyperlink ref="B7" location="'5'!A1" display="Наличие основных фондов  некоммерческих организаций в разрезе ОКВЭД-2007_x000a_(по полной учетной стоимости, млн рублей) 2004 - 2016 гг." xr:uid="{00000000-0004-0000-0000-000004000000}"/>
    <hyperlink ref="B8" location="'6'!A1" display="Наличие основных фондов некоммерческих организаций в разрезе ОКВЭД2_x000a_(по полной учетной стоимости, тысяча рублей) 2017 - 2023 гг." xr:uid="{00000000-0004-0000-0000-000005000000}"/>
  </hyperlinks>
  <pageMargins left="0.25" right="0.25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ColWidth="9.140625" defaultRowHeight="15.75" x14ac:dyDescent="0.25"/>
  <cols>
    <col min="1" max="1" width="40.85546875" style="7" customWidth="1"/>
    <col min="2" max="8" width="12.7109375" style="7" customWidth="1"/>
    <col min="9" max="14" width="14.140625" style="7" customWidth="1"/>
    <col min="15" max="27" width="9.42578125" style="7" customWidth="1"/>
    <col min="28" max="16384" width="9.140625" style="7"/>
  </cols>
  <sheetData>
    <row r="1" spans="1:28" ht="33" customHeight="1" x14ac:dyDescent="0.25">
      <c r="A1" s="3" t="s">
        <v>13</v>
      </c>
      <c r="D1" s="18"/>
      <c r="G1" s="19"/>
    </row>
    <row r="2" spans="1:28" ht="27.75" customHeight="1" x14ac:dyDescent="0.25">
      <c r="A2" s="62" t="s">
        <v>14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28" s="21" customFormat="1" ht="18.75" x14ac:dyDescent="0.25">
      <c r="A3" s="63"/>
      <c r="B3" s="6">
        <v>2004</v>
      </c>
      <c r="C3" s="6">
        <v>2005</v>
      </c>
      <c r="D3" s="6">
        <v>2006</v>
      </c>
      <c r="E3" s="6">
        <v>2007</v>
      </c>
      <c r="F3" s="6">
        <v>2008</v>
      </c>
      <c r="G3" s="6">
        <v>2009</v>
      </c>
      <c r="H3" s="6">
        <v>2010</v>
      </c>
      <c r="I3" s="6" t="s">
        <v>15</v>
      </c>
      <c r="J3" s="6" t="s">
        <v>16</v>
      </c>
      <c r="K3" s="6" t="s">
        <v>17</v>
      </c>
      <c r="L3" s="6" t="s">
        <v>18</v>
      </c>
      <c r="M3" s="6" t="s">
        <v>19</v>
      </c>
      <c r="N3" s="6" t="s">
        <v>20</v>
      </c>
      <c r="O3" s="6">
        <v>2004</v>
      </c>
      <c r="P3" s="6">
        <v>2005</v>
      </c>
      <c r="Q3" s="6">
        <v>2006</v>
      </c>
      <c r="R3" s="6">
        <v>2007</v>
      </c>
      <c r="S3" s="6">
        <v>2008</v>
      </c>
      <c r="T3" s="6">
        <v>2009</v>
      </c>
      <c r="U3" s="20">
        <v>2010</v>
      </c>
      <c r="V3" s="6" t="s">
        <v>15</v>
      </c>
      <c r="W3" s="6" t="s">
        <v>16</v>
      </c>
      <c r="X3" s="6" t="s">
        <v>17</v>
      </c>
      <c r="Y3" s="6" t="s">
        <v>18</v>
      </c>
      <c r="Z3" s="6" t="s">
        <v>19</v>
      </c>
      <c r="AA3" s="6" t="s">
        <v>20</v>
      </c>
    </row>
    <row r="4" spans="1:28" s="9" customFormat="1" ht="15.75" customHeight="1" x14ac:dyDescent="0.25">
      <c r="A4" s="63"/>
      <c r="B4" s="64" t="s">
        <v>21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 t="s">
        <v>22</v>
      </c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</row>
    <row r="5" spans="1:28" s="9" customFormat="1" x14ac:dyDescent="0.25">
      <c r="A5" s="22" t="s">
        <v>23</v>
      </c>
      <c r="B5" s="23">
        <v>264218</v>
      </c>
      <c r="C5" s="24">
        <v>295572</v>
      </c>
      <c r="D5" s="23">
        <v>332176</v>
      </c>
      <c r="E5" s="25">
        <v>425857</v>
      </c>
      <c r="F5" s="25">
        <v>507024</v>
      </c>
      <c r="G5" s="25">
        <v>586006</v>
      </c>
      <c r="H5" s="25">
        <v>671563</v>
      </c>
      <c r="I5" s="25">
        <v>797428</v>
      </c>
      <c r="J5" s="25">
        <v>921456</v>
      </c>
      <c r="K5" s="25">
        <v>1035534</v>
      </c>
      <c r="L5" s="25">
        <v>1152400</v>
      </c>
      <c r="M5" s="25">
        <v>1289717.3870000001</v>
      </c>
      <c r="N5" s="25">
        <v>1400837</v>
      </c>
      <c r="O5" s="26">
        <f t="shared" ref="O5:O20" si="0">B5/264218%</f>
        <v>100</v>
      </c>
      <c r="P5" s="26">
        <f t="shared" ref="P5:P20" si="1">C5/295572%</f>
        <v>100</v>
      </c>
      <c r="Q5" s="26">
        <f t="shared" ref="Q5:Q20" si="2">D5/332176%</f>
        <v>100</v>
      </c>
      <c r="R5" s="26">
        <f t="shared" ref="R5:R20" si="3">E5/425857%</f>
        <v>100</v>
      </c>
      <c r="S5" s="26">
        <f t="shared" ref="S5:S20" si="4">F5/507024%</f>
        <v>100</v>
      </c>
      <c r="T5" s="26">
        <f t="shared" ref="T5:T20" si="5">G5/586006%</f>
        <v>100</v>
      </c>
      <c r="U5" s="26">
        <f t="shared" ref="U5:U20" si="6">H5/671563%</f>
        <v>100</v>
      </c>
      <c r="V5" s="26">
        <f t="shared" ref="V5:V20" si="7">I5/797428%</f>
        <v>100</v>
      </c>
      <c r="W5" s="26">
        <f t="shared" ref="W5:W20" si="8">J5/921456%</f>
        <v>100</v>
      </c>
      <c r="X5" s="26">
        <f t="shared" ref="X5:X20" si="9">K5/1035534%</f>
        <v>100</v>
      </c>
      <c r="Y5" s="26">
        <f t="shared" ref="Y5:Y20" si="10">L5/1152400%</f>
        <v>100</v>
      </c>
      <c r="Z5" s="26">
        <f t="shared" ref="Z5:Z20" si="11">M5/1289717%</f>
        <v>100.00003000658285</v>
      </c>
      <c r="AA5" s="26">
        <f t="shared" ref="AA5:AA20" si="12">N5/1400837%</f>
        <v>100</v>
      </c>
    </row>
    <row r="6" spans="1:28" s="9" customFormat="1" ht="31.5" x14ac:dyDescent="0.25">
      <c r="A6" s="2" t="s">
        <v>24</v>
      </c>
      <c r="B6" s="27">
        <v>28756</v>
      </c>
      <c r="C6" s="28">
        <v>31211</v>
      </c>
      <c r="D6" s="29">
        <v>39135</v>
      </c>
      <c r="E6" s="30">
        <v>52170</v>
      </c>
      <c r="F6" s="30">
        <v>78180</v>
      </c>
      <c r="G6" s="30">
        <v>97648</v>
      </c>
      <c r="H6" s="30">
        <v>113757</v>
      </c>
      <c r="I6" s="30">
        <v>135925</v>
      </c>
      <c r="J6" s="30">
        <v>154131</v>
      </c>
      <c r="K6" s="31">
        <v>164053</v>
      </c>
      <c r="L6" s="31">
        <v>179132</v>
      </c>
      <c r="M6" s="31">
        <v>189003.193</v>
      </c>
      <c r="N6" s="31">
        <v>200363</v>
      </c>
      <c r="O6" s="32">
        <f t="shared" si="0"/>
        <v>10.883437161737657</v>
      </c>
      <c r="P6" s="32">
        <f t="shared" si="1"/>
        <v>10.559525259496841</v>
      </c>
      <c r="Q6" s="32">
        <f t="shared" si="2"/>
        <v>11.781405038292952</v>
      </c>
      <c r="R6" s="32">
        <f t="shared" si="3"/>
        <v>12.250591160882644</v>
      </c>
      <c r="S6" s="32">
        <f t="shared" si="4"/>
        <v>15.419388431316861</v>
      </c>
      <c r="T6" s="32">
        <f t="shared" si="5"/>
        <v>16.663310614567084</v>
      </c>
      <c r="U6" s="32">
        <f t="shared" si="6"/>
        <v>16.939140482724628</v>
      </c>
      <c r="V6" s="32">
        <f t="shared" si="7"/>
        <v>17.045426044733819</v>
      </c>
      <c r="W6" s="32">
        <f t="shared" si="8"/>
        <v>16.7268974318904</v>
      </c>
      <c r="X6" s="32">
        <f t="shared" si="9"/>
        <v>15.84235766280972</v>
      </c>
      <c r="Y6" s="32">
        <f t="shared" si="10"/>
        <v>15.544255466851787</v>
      </c>
      <c r="Z6" s="32">
        <f t="shared" si="11"/>
        <v>14.654625239490525</v>
      </c>
      <c r="AA6" s="32">
        <f t="shared" si="12"/>
        <v>14.303091651633986</v>
      </c>
      <c r="AB6" s="33"/>
    </row>
    <row r="7" spans="1:28" s="9" customFormat="1" x14ac:dyDescent="0.25">
      <c r="A7" s="2" t="s">
        <v>25</v>
      </c>
      <c r="B7" s="27">
        <v>31</v>
      </c>
      <c r="C7" s="28">
        <v>116</v>
      </c>
      <c r="D7" s="29">
        <v>128</v>
      </c>
      <c r="E7" s="30">
        <v>159</v>
      </c>
      <c r="F7" s="30">
        <v>160</v>
      </c>
      <c r="G7" s="30">
        <v>197</v>
      </c>
      <c r="H7" s="30">
        <v>199</v>
      </c>
      <c r="I7" s="30">
        <v>227</v>
      </c>
      <c r="J7" s="30">
        <v>500</v>
      </c>
      <c r="K7" s="31">
        <v>528</v>
      </c>
      <c r="L7" s="31">
        <v>550</v>
      </c>
      <c r="M7" s="31">
        <v>652.024</v>
      </c>
      <c r="N7" s="31">
        <v>202</v>
      </c>
      <c r="O7" s="32">
        <f t="shared" si="0"/>
        <v>1.1732735846914292E-2</v>
      </c>
      <c r="P7" s="32">
        <f t="shared" si="1"/>
        <v>3.9245936692244195E-2</v>
      </c>
      <c r="Q7" s="32">
        <f t="shared" si="2"/>
        <v>3.853378931650691E-2</v>
      </c>
      <c r="R7" s="32">
        <f t="shared" si="3"/>
        <v>3.7336476798549748E-2</v>
      </c>
      <c r="S7" s="32">
        <f t="shared" si="4"/>
        <v>3.1556691596453031E-2</v>
      </c>
      <c r="T7" s="32">
        <f t="shared" si="5"/>
        <v>3.3617403234779165E-2</v>
      </c>
      <c r="U7" s="32">
        <f t="shared" si="6"/>
        <v>2.9632365094562983E-2</v>
      </c>
      <c r="V7" s="32">
        <f t="shared" si="7"/>
        <v>2.8466519861354254E-2</v>
      </c>
      <c r="W7" s="32">
        <f t="shared" si="8"/>
        <v>5.4261950652011601E-2</v>
      </c>
      <c r="X7" s="32">
        <f t="shared" si="9"/>
        <v>5.0988185805584361E-2</v>
      </c>
      <c r="Y7" s="32">
        <f t="shared" si="10"/>
        <v>4.7726483859770914E-2</v>
      </c>
      <c r="Z7" s="32">
        <f t="shared" si="11"/>
        <v>5.0555587000869186E-2</v>
      </c>
      <c r="AA7" s="32">
        <f t="shared" si="12"/>
        <v>1.4419950358250102E-2</v>
      </c>
      <c r="AB7" s="33"/>
    </row>
    <row r="8" spans="1:28" s="9" customFormat="1" x14ac:dyDescent="0.25">
      <c r="A8" s="2" t="s">
        <v>26</v>
      </c>
      <c r="B8" s="27">
        <v>13510</v>
      </c>
      <c r="C8" s="28">
        <v>14953</v>
      </c>
      <c r="D8" s="29">
        <v>17346</v>
      </c>
      <c r="E8" s="30">
        <v>29786</v>
      </c>
      <c r="F8" s="30">
        <v>33027</v>
      </c>
      <c r="G8" s="30">
        <v>38065</v>
      </c>
      <c r="H8" s="30">
        <v>41584</v>
      </c>
      <c r="I8" s="30">
        <v>45807</v>
      </c>
      <c r="J8" s="30">
        <v>53011</v>
      </c>
      <c r="K8" s="31">
        <v>55129</v>
      </c>
      <c r="L8" s="31">
        <v>61649</v>
      </c>
      <c r="M8" s="31">
        <v>65504.79</v>
      </c>
      <c r="N8" s="31">
        <v>86776</v>
      </c>
      <c r="O8" s="32">
        <f t="shared" si="0"/>
        <v>5.113201977155228</v>
      </c>
      <c r="P8" s="32">
        <f t="shared" si="1"/>
        <v>5.0590042358545464</v>
      </c>
      <c r="Q8" s="32">
        <f t="shared" si="2"/>
        <v>5.2219305428447562</v>
      </c>
      <c r="R8" s="32">
        <f t="shared" si="3"/>
        <v>6.9943666535949864</v>
      </c>
      <c r="S8" s="32">
        <f t="shared" si="4"/>
        <v>6.5138928334753388</v>
      </c>
      <c r="T8" s="32">
        <f t="shared" si="5"/>
        <v>6.4956672798572024</v>
      </c>
      <c r="U8" s="32">
        <f t="shared" si="6"/>
        <v>6.192121960262849</v>
      </c>
      <c r="V8" s="32">
        <f t="shared" si="7"/>
        <v>5.744343062947376</v>
      </c>
      <c r="W8" s="32">
        <f t="shared" si="8"/>
        <v>5.7529605320275738</v>
      </c>
      <c r="X8" s="32">
        <f t="shared" si="9"/>
        <v>5.3237266955985989</v>
      </c>
      <c r="Y8" s="32">
        <f t="shared" si="10"/>
        <v>5.3496181881291216</v>
      </c>
      <c r="Z8" s="32">
        <f t="shared" si="11"/>
        <v>5.0790049289882973</v>
      </c>
      <c r="AA8" s="32">
        <f t="shared" si="12"/>
        <v>6.1945822390470839</v>
      </c>
      <c r="AB8" s="33"/>
    </row>
    <row r="9" spans="1:28" s="9" customFormat="1" ht="31.5" x14ac:dyDescent="0.25">
      <c r="A9" s="2" t="s">
        <v>27</v>
      </c>
      <c r="B9" s="27">
        <v>31864</v>
      </c>
      <c r="C9" s="28">
        <v>36838</v>
      </c>
      <c r="D9" s="29">
        <v>45367</v>
      </c>
      <c r="E9" s="30">
        <v>56172</v>
      </c>
      <c r="F9" s="30">
        <v>68147</v>
      </c>
      <c r="G9" s="30">
        <v>84791</v>
      </c>
      <c r="H9" s="30">
        <v>97503</v>
      </c>
      <c r="I9" s="30">
        <v>105607</v>
      </c>
      <c r="J9" s="30">
        <v>118230</v>
      </c>
      <c r="K9" s="31">
        <v>132148</v>
      </c>
      <c r="L9" s="31">
        <v>154335</v>
      </c>
      <c r="M9" s="31">
        <v>177889.242</v>
      </c>
      <c r="N9" s="31">
        <v>191213</v>
      </c>
      <c r="O9" s="32">
        <f t="shared" si="0"/>
        <v>12.059738549228289</v>
      </c>
      <c r="P9" s="32">
        <f t="shared" si="1"/>
        <v>12.463291516111134</v>
      </c>
      <c r="Q9" s="32">
        <f t="shared" si="2"/>
        <v>13.657518905640382</v>
      </c>
      <c r="R9" s="32">
        <f t="shared" si="3"/>
        <v>13.190343237283878</v>
      </c>
      <c r="S9" s="32">
        <f t="shared" si="4"/>
        <v>13.440586638896779</v>
      </c>
      <c r="T9" s="32">
        <f t="shared" si="5"/>
        <v>14.469305775026193</v>
      </c>
      <c r="U9" s="32">
        <f t="shared" si="6"/>
        <v>14.518816551835048</v>
      </c>
      <c r="V9" s="32">
        <f t="shared" si="7"/>
        <v>13.24345270043189</v>
      </c>
      <c r="W9" s="32">
        <f t="shared" si="8"/>
        <v>12.830780851174664</v>
      </c>
      <c r="X9" s="32">
        <f t="shared" si="9"/>
        <v>12.76133859438705</v>
      </c>
      <c r="Y9" s="32">
        <f t="shared" si="10"/>
        <v>13.392485248177715</v>
      </c>
      <c r="Z9" s="32">
        <f t="shared" si="11"/>
        <v>13.792889602912886</v>
      </c>
      <c r="AA9" s="32">
        <f t="shared" si="12"/>
        <v>13.649910731940974</v>
      </c>
      <c r="AB9" s="33"/>
    </row>
    <row r="10" spans="1:28" s="9" customFormat="1" ht="47.25" x14ac:dyDescent="0.25">
      <c r="A10" s="2" t="s">
        <v>28</v>
      </c>
      <c r="B10" s="27">
        <v>22521</v>
      </c>
      <c r="C10" s="28">
        <v>27325</v>
      </c>
      <c r="D10" s="29">
        <v>27353</v>
      </c>
      <c r="E10" s="30">
        <v>36309</v>
      </c>
      <c r="F10" s="30">
        <v>44081</v>
      </c>
      <c r="G10" s="30">
        <v>48342</v>
      </c>
      <c r="H10" s="30">
        <v>58479</v>
      </c>
      <c r="I10" s="30">
        <v>71243</v>
      </c>
      <c r="J10" s="30">
        <v>81321</v>
      </c>
      <c r="K10" s="31">
        <v>90050</v>
      </c>
      <c r="L10" s="31">
        <v>95165</v>
      </c>
      <c r="M10" s="31">
        <v>113632.21400000001</v>
      </c>
      <c r="N10" s="31">
        <v>124971</v>
      </c>
      <c r="O10" s="32">
        <f t="shared" si="0"/>
        <v>8.5236433551082822</v>
      </c>
      <c r="P10" s="32">
        <f t="shared" si="1"/>
        <v>9.2447863803066603</v>
      </c>
      <c r="Q10" s="32">
        <f t="shared" si="2"/>
        <v>8.2344901498001057</v>
      </c>
      <c r="R10" s="32">
        <f t="shared" si="3"/>
        <v>8.5261014847707095</v>
      </c>
      <c r="S10" s="32">
        <f t="shared" si="4"/>
        <v>8.6940657641452876</v>
      </c>
      <c r="T10" s="32">
        <f t="shared" si="5"/>
        <v>8.2494035897243361</v>
      </c>
      <c r="U10" s="32">
        <f t="shared" si="6"/>
        <v>8.7078948661555202</v>
      </c>
      <c r="V10" s="32">
        <f t="shared" si="7"/>
        <v>8.9340981254733975</v>
      </c>
      <c r="W10" s="32">
        <f t="shared" si="8"/>
        <v>8.8252721779444716</v>
      </c>
      <c r="X10" s="32">
        <f t="shared" si="9"/>
        <v>8.6959964617289245</v>
      </c>
      <c r="Y10" s="32">
        <f t="shared" si="10"/>
        <v>8.2579833391183612</v>
      </c>
      <c r="Z10" s="32">
        <f t="shared" si="11"/>
        <v>8.8106316346919531</v>
      </c>
      <c r="AA10" s="32">
        <f t="shared" si="12"/>
        <v>8.9211664169350176</v>
      </c>
      <c r="AB10" s="33"/>
    </row>
    <row r="11" spans="1:28" s="9" customFormat="1" x14ac:dyDescent="0.25">
      <c r="A11" s="2" t="s">
        <v>29</v>
      </c>
      <c r="B11" s="27">
        <v>18658</v>
      </c>
      <c r="C11" s="28">
        <v>11005</v>
      </c>
      <c r="D11" s="29">
        <v>10866</v>
      </c>
      <c r="E11" s="30">
        <v>16693</v>
      </c>
      <c r="F11" s="30">
        <v>20604</v>
      </c>
      <c r="G11" s="30">
        <v>24042</v>
      </c>
      <c r="H11" s="30">
        <v>31988</v>
      </c>
      <c r="I11" s="30">
        <v>34717</v>
      </c>
      <c r="J11" s="30">
        <v>56259</v>
      </c>
      <c r="K11" s="31">
        <v>15889</v>
      </c>
      <c r="L11" s="31">
        <v>16112</v>
      </c>
      <c r="M11" s="31">
        <v>17606.371999999999</v>
      </c>
      <c r="N11" s="31">
        <v>17171</v>
      </c>
      <c r="O11" s="32">
        <f t="shared" si="0"/>
        <v>7.0615930784428018</v>
      </c>
      <c r="P11" s="32">
        <f t="shared" si="1"/>
        <v>3.7232890801564427</v>
      </c>
      <c r="Q11" s="32">
        <f t="shared" si="2"/>
        <v>3.2711574586965946</v>
      </c>
      <c r="R11" s="32">
        <f t="shared" si="3"/>
        <v>3.9198604226301321</v>
      </c>
      <c r="S11" s="32">
        <f t="shared" si="4"/>
        <v>4.0637129603332385</v>
      </c>
      <c r="T11" s="32">
        <f t="shared" si="5"/>
        <v>4.1026883683784803</v>
      </c>
      <c r="U11" s="32">
        <f t="shared" si="6"/>
        <v>4.7632165560044255</v>
      </c>
      <c r="V11" s="32">
        <f t="shared" si="7"/>
        <v>4.3536218943904652</v>
      </c>
      <c r="W11" s="32">
        <f t="shared" si="8"/>
        <v>6.105446163463041</v>
      </c>
      <c r="X11" s="32">
        <f t="shared" si="9"/>
        <v>1.5343774323199431</v>
      </c>
      <c r="Y11" s="32">
        <f t="shared" si="10"/>
        <v>1.398125650815689</v>
      </c>
      <c r="Z11" s="32">
        <f t="shared" si="11"/>
        <v>1.3651345217594246</v>
      </c>
      <c r="AA11" s="32">
        <f t="shared" si="12"/>
        <v>1.2257671663441214</v>
      </c>
      <c r="AB11" s="33"/>
    </row>
    <row r="12" spans="1:28" s="9" customFormat="1" ht="63" x14ac:dyDescent="0.25">
      <c r="A12" s="2" t="s">
        <v>30</v>
      </c>
      <c r="B12" s="27">
        <v>3948</v>
      </c>
      <c r="C12" s="28">
        <v>4682</v>
      </c>
      <c r="D12" s="29">
        <v>5374</v>
      </c>
      <c r="E12" s="30">
        <v>7496</v>
      </c>
      <c r="F12" s="30">
        <v>9147</v>
      </c>
      <c r="G12" s="30">
        <v>10470</v>
      </c>
      <c r="H12" s="30">
        <v>12402</v>
      </c>
      <c r="I12" s="30">
        <v>18229</v>
      </c>
      <c r="J12" s="30">
        <v>20973</v>
      </c>
      <c r="K12" s="31">
        <v>27344</v>
      </c>
      <c r="L12" s="31">
        <v>32202</v>
      </c>
      <c r="M12" s="31">
        <v>37224.928999999996</v>
      </c>
      <c r="N12" s="31">
        <v>39117</v>
      </c>
      <c r="O12" s="32">
        <f t="shared" si="0"/>
        <v>1.49422068140702</v>
      </c>
      <c r="P12" s="32">
        <f t="shared" si="1"/>
        <v>1.5840472033886837</v>
      </c>
      <c r="Q12" s="32">
        <f t="shared" si="2"/>
        <v>1.6178170608352198</v>
      </c>
      <c r="R12" s="32">
        <f t="shared" si="3"/>
        <v>1.7602152835341442</v>
      </c>
      <c r="S12" s="32">
        <f t="shared" si="4"/>
        <v>1.8040566127047242</v>
      </c>
      <c r="T12" s="32">
        <f t="shared" si="5"/>
        <v>1.7866711262342023</v>
      </c>
      <c r="U12" s="32">
        <f t="shared" si="6"/>
        <v>1.8467366427274878</v>
      </c>
      <c r="V12" s="32">
        <f t="shared" si="7"/>
        <v>2.2859744077208224</v>
      </c>
      <c r="W12" s="32">
        <f t="shared" si="8"/>
        <v>2.2760717820492786</v>
      </c>
      <c r="X12" s="32">
        <f t="shared" si="9"/>
        <v>2.6405699861134448</v>
      </c>
      <c r="Y12" s="32">
        <f t="shared" si="10"/>
        <v>2.7943422422769872</v>
      </c>
      <c r="Z12" s="32">
        <f t="shared" si="11"/>
        <v>2.8862866039604036</v>
      </c>
      <c r="AA12" s="32">
        <f t="shared" si="12"/>
        <v>2.7924019711072736</v>
      </c>
      <c r="AB12" s="33"/>
    </row>
    <row r="13" spans="1:28" s="9" customFormat="1" x14ac:dyDescent="0.25">
      <c r="A13" s="2" t="s">
        <v>31</v>
      </c>
      <c r="B13" s="27">
        <v>1313</v>
      </c>
      <c r="C13" s="28">
        <v>1438</v>
      </c>
      <c r="D13" s="29">
        <v>1359</v>
      </c>
      <c r="E13" s="30">
        <v>1766</v>
      </c>
      <c r="F13" s="30">
        <v>1787</v>
      </c>
      <c r="G13" s="30">
        <v>2392</v>
      </c>
      <c r="H13" s="30">
        <v>2999</v>
      </c>
      <c r="I13" s="30">
        <v>3903</v>
      </c>
      <c r="J13" s="30">
        <v>4117</v>
      </c>
      <c r="K13" s="31">
        <v>9557</v>
      </c>
      <c r="L13" s="31">
        <v>5805</v>
      </c>
      <c r="M13" s="31">
        <v>6542.8680000000004</v>
      </c>
      <c r="N13" s="31">
        <v>6302</v>
      </c>
      <c r="O13" s="32">
        <f t="shared" si="0"/>
        <v>0.49693813441930529</v>
      </c>
      <c r="P13" s="32">
        <f t="shared" si="1"/>
        <v>0.48651428416764786</v>
      </c>
      <c r="Q13" s="32">
        <f t="shared" si="2"/>
        <v>0.40912046625885068</v>
      </c>
      <c r="R13" s="32">
        <f t="shared" si="3"/>
        <v>0.41469319513357772</v>
      </c>
      <c r="S13" s="32">
        <f t="shared" si="4"/>
        <v>0.35244879926788475</v>
      </c>
      <c r="T13" s="32">
        <f t="shared" si="5"/>
        <v>0.40818694689132873</v>
      </c>
      <c r="U13" s="32">
        <f t="shared" si="6"/>
        <v>0.44657016542007227</v>
      </c>
      <c r="V13" s="32">
        <f t="shared" si="7"/>
        <v>0.48944857717561963</v>
      </c>
      <c r="W13" s="32">
        <f t="shared" si="8"/>
        <v>0.44679290166866353</v>
      </c>
      <c r="X13" s="32">
        <f t="shared" si="9"/>
        <v>0.92290547678782153</v>
      </c>
      <c r="Y13" s="32">
        <f t="shared" si="10"/>
        <v>0.50373134328358204</v>
      </c>
      <c r="Z13" s="32">
        <f t="shared" si="11"/>
        <v>0.50731036343631974</v>
      </c>
      <c r="AA13" s="32">
        <f t="shared" si="12"/>
        <v>0.44987389682025813</v>
      </c>
      <c r="AB13" s="33"/>
    </row>
    <row r="14" spans="1:28" s="9" customFormat="1" x14ac:dyDescent="0.25">
      <c r="A14" s="2" t="s">
        <v>32</v>
      </c>
      <c r="B14" s="27">
        <v>36494</v>
      </c>
      <c r="C14" s="28">
        <v>38173</v>
      </c>
      <c r="D14" s="29">
        <v>40195</v>
      </c>
      <c r="E14" s="30">
        <v>48117</v>
      </c>
      <c r="F14" s="30">
        <v>57093</v>
      </c>
      <c r="G14" s="30">
        <v>59741</v>
      </c>
      <c r="H14" s="30">
        <v>62167</v>
      </c>
      <c r="I14" s="30">
        <v>77292</v>
      </c>
      <c r="J14" s="30">
        <v>85790</v>
      </c>
      <c r="K14" s="31">
        <v>135785</v>
      </c>
      <c r="L14" s="31">
        <v>155173</v>
      </c>
      <c r="M14" s="31">
        <v>168012.48699999999</v>
      </c>
      <c r="N14" s="31">
        <v>164164</v>
      </c>
      <c r="O14" s="32">
        <f t="shared" si="0"/>
        <v>13.812079419267423</v>
      </c>
      <c r="P14" s="32">
        <f t="shared" si="1"/>
        <v>12.914958115112393</v>
      </c>
      <c r="Q14" s="32">
        <f t="shared" si="2"/>
        <v>12.100512981070276</v>
      </c>
      <c r="R14" s="32">
        <f t="shared" si="3"/>
        <v>11.298863233432821</v>
      </c>
      <c r="S14" s="32">
        <f t="shared" si="4"/>
        <v>11.26041370822683</v>
      </c>
      <c r="T14" s="32">
        <f t="shared" si="5"/>
        <v>10.194605515984478</v>
      </c>
      <c r="U14" s="32">
        <f t="shared" si="6"/>
        <v>9.2570615117271196</v>
      </c>
      <c r="V14" s="32">
        <f t="shared" si="7"/>
        <v>9.6926619080343315</v>
      </c>
      <c r="W14" s="32">
        <f t="shared" si="8"/>
        <v>9.3102654928721513</v>
      </c>
      <c r="X14" s="32">
        <f t="shared" si="9"/>
        <v>13.112558351536501</v>
      </c>
      <c r="Y14" s="32">
        <f t="shared" si="10"/>
        <v>13.465203054494967</v>
      </c>
      <c r="Z14" s="32">
        <f t="shared" si="11"/>
        <v>13.027081677608344</v>
      </c>
      <c r="AA14" s="32">
        <f t="shared" si="12"/>
        <v>11.718993715899851</v>
      </c>
      <c r="AB14" s="33"/>
    </row>
    <row r="15" spans="1:28" s="9" customFormat="1" x14ac:dyDescent="0.25">
      <c r="A15" s="2" t="s">
        <v>33</v>
      </c>
      <c r="B15" s="27">
        <v>943</v>
      </c>
      <c r="C15" s="28">
        <v>1110</v>
      </c>
      <c r="D15" s="29">
        <v>1234</v>
      </c>
      <c r="E15" s="30">
        <v>1443</v>
      </c>
      <c r="F15" s="30">
        <v>1575</v>
      </c>
      <c r="G15" s="30">
        <v>1945</v>
      </c>
      <c r="H15" s="30">
        <v>4586</v>
      </c>
      <c r="I15" s="30">
        <v>4530</v>
      </c>
      <c r="J15" s="30">
        <v>5414</v>
      </c>
      <c r="K15" s="31">
        <v>5923</v>
      </c>
      <c r="L15" s="31">
        <v>5875</v>
      </c>
      <c r="M15" s="31">
        <v>9902.2090000000007</v>
      </c>
      <c r="N15" s="31">
        <v>9622</v>
      </c>
      <c r="O15" s="32">
        <f t="shared" si="0"/>
        <v>0.35690225495613476</v>
      </c>
      <c r="P15" s="32">
        <f t="shared" si="1"/>
        <v>0.37554301489992287</v>
      </c>
      <c r="Q15" s="32">
        <f t="shared" si="2"/>
        <v>0.37148981262944941</v>
      </c>
      <c r="R15" s="32">
        <f t="shared" si="3"/>
        <v>0.33884613849249867</v>
      </c>
      <c r="S15" s="32">
        <f t="shared" si="4"/>
        <v>0.31063618290258449</v>
      </c>
      <c r="T15" s="32">
        <f t="shared" si="5"/>
        <v>0.3319078644245963</v>
      </c>
      <c r="U15" s="32">
        <f t="shared" si="6"/>
        <v>0.68288455439028062</v>
      </c>
      <c r="V15" s="32">
        <f t="shared" si="7"/>
        <v>0.56807636551513119</v>
      </c>
      <c r="W15" s="32">
        <f t="shared" si="8"/>
        <v>0.58754840165998168</v>
      </c>
      <c r="X15" s="32">
        <f t="shared" si="9"/>
        <v>0.57197542523953826</v>
      </c>
      <c r="Y15" s="32">
        <f t="shared" si="10"/>
        <v>0.50980562304755295</v>
      </c>
      <c r="Z15" s="32">
        <f t="shared" si="11"/>
        <v>0.76778153656965065</v>
      </c>
      <c r="AA15" s="32">
        <f t="shared" si="12"/>
        <v>0.68687506112417074</v>
      </c>
      <c r="AB15" s="33"/>
    </row>
    <row r="16" spans="1:28" s="9" customFormat="1" ht="47.25" x14ac:dyDescent="0.25">
      <c r="A16" s="2" t="s">
        <v>34</v>
      </c>
      <c r="B16" s="27">
        <v>76037</v>
      </c>
      <c r="C16" s="28">
        <v>82703</v>
      </c>
      <c r="D16" s="29">
        <v>89869</v>
      </c>
      <c r="E16" s="30">
        <v>94670</v>
      </c>
      <c r="F16" s="30">
        <v>98364</v>
      </c>
      <c r="G16" s="30">
        <v>117479</v>
      </c>
      <c r="H16" s="30">
        <v>140683</v>
      </c>
      <c r="I16" s="30">
        <v>187452</v>
      </c>
      <c r="J16" s="30">
        <v>226015</v>
      </c>
      <c r="K16" s="31">
        <v>262177</v>
      </c>
      <c r="L16" s="31">
        <v>300136</v>
      </c>
      <c r="M16" s="31">
        <v>344197.63400000002</v>
      </c>
      <c r="N16" s="31">
        <v>389996</v>
      </c>
      <c r="O16" s="32">
        <f t="shared" si="0"/>
        <v>28.778130180381353</v>
      </c>
      <c r="P16" s="32">
        <f t="shared" si="1"/>
        <v>27.980661226367857</v>
      </c>
      <c r="Q16" s="32">
        <f t="shared" si="2"/>
        <v>27.054633688165307</v>
      </c>
      <c r="R16" s="32">
        <f t="shared" si="3"/>
        <v>22.230467034708834</v>
      </c>
      <c r="S16" s="32">
        <f t="shared" si="4"/>
        <v>19.400265076209411</v>
      </c>
      <c r="T16" s="32">
        <f t="shared" si="5"/>
        <v>20.047405657962546</v>
      </c>
      <c r="U16" s="32">
        <f t="shared" si="6"/>
        <v>20.948593058283436</v>
      </c>
      <c r="V16" s="32">
        <f t="shared" si="7"/>
        <v>23.507075246918845</v>
      </c>
      <c r="W16" s="32">
        <f t="shared" si="8"/>
        <v>24.528029553228805</v>
      </c>
      <c r="X16" s="32">
        <f t="shared" si="9"/>
        <v>25.318048465815703</v>
      </c>
      <c r="Y16" s="32">
        <f t="shared" si="10"/>
        <v>26.044429017702186</v>
      </c>
      <c r="Z16" s="32">
        <f t="shared" si="11"/>
        <v>26.687841906402724</v>
      </c>
      <c r="AA16" s="32">
        <f t="shared" si="12"/>
        <v>27.840212672852015</v>
      </c>
      <c r="AB16" s="33"/>
    </row>
    <row r="17" spans="1:28" s="9" customFormat="1" ht="47.25" x14ac:dyDescent="0.25">
      <c r="A17" s="2" t="s">
        <v>35</v>
      </c>
      <c r="B17" s="27">
        <v>7678</v>
      </c>
      <c r="C17" s="28">
        <v>21320</v>
      </c>
      <c r="D17" s="29">
        <v>25440</v>
      </c>
      <c r="E17" s="30">
        <v>38700</v>
      </c>
      <c r="F17" s="30">
        <v>48000</v>
      </c>
      <c r="G17" s="30">
        <v>50387</v>
      </c>
      <c r="H17" s="30">
        <v>51760</v>
      </c>
      <c r="I17" s="30">
        <v>55011</v>
      </c>
      <c r="J17" s="30">
        <v>56544</v>
      </c>
      <c r="K17" s="31">
        <v>72744</v>
      </c>
      <c r="L17" s="31">
        <v>77886</v>
      </c>
      <c r="M17" s="31">
        <v>82815.085999999996</v>
      </c>
      <c r="N17" s="31">
        <v>89501</v>
      </c>
      <c r="O17" s="32">
        <f t="shared" si="0"/>
        <v>2.9059337365357396</v>
      </c>
      <c r="P17" s="32">
        <f t="shared" si="1"/>
        <v>7.2131325024021224</v>
      </c>
      <c r="Q17" s="32">
        <f t="shared" si="2"/>
        <v>7.658590626655748</v>
      </c>
      <c r="R17" s="32">
        <f t="shared" si="3"/>
        <v>9.0875575604017325</v>
      </c>
      <c r="S17" s="32">
        <f t="shared" si="4"/>
        <v>9.4670074789359084</v>
      </c>
      <c r="T17" s="32">
        <f t="shared" si="5"/>
        <v>8.598376125841714</v>
      </c>
      <c r="U17" s="32">
        <f t="shared" si="6"/>
        <v>7.7073930517315574</v>
      </c>
      <c r="V17" s="32">
        <f t="shared" si="7"/>
        <v>6.8985538506297752</v>
      </c>
      <c r="W17" s="32">
        <f t="shared" si="8"/>
        <v>6.1363754753346882</v>
      </c>
      <c r="X17" s="32">
        <f t="shared" si="9"/>
        <v>7.0247814171239185</v>
      </c>
      <c r="Y17" s="32">
        <f t="shared" si="10"/>
        <v>6.7585907670947591</v>
      </c>
      <c r="Z17" s="32">
        <f t="shared" si="11"/>
        <v>6.4211827866113262</v>
      </c>
      <c r="AA17" s="32">
        <f t="shared" si="12"/>
        <v>6.3891087970977347</v>
      </c>
      <c r="AB17" s="33"/>
    </row>
    <row r="18" spans="1:28" s="9" customFormat="1" x14ac:dyDescent="0.25">
      <c r="A18" s="2" t="s">
        <v>36</v>
      </c>
      <c r="B18" s="27">
        <v>11775</v>
      </c>
      <c r="C18" s="28">
        <v>12633</v>
      </c>
      <c r="D18" s="29">
        <v>13248</v>
      </c>
      <c r="E18" s="30">
        <v>20852</v>
      </c>
      <c r="F18" s="30">
        <v>22617</v>
      </c>
      <c r="G18" s="30">
        <v>23089</v>
      </c>
      <c r="H18" s="30">
        <v>23917</v>
      </c>
      <c r="I18" s="30">
        <v>24871</v>
      </c>
      <c r="J18" s="30">
        <v>26898</v>
      </c>
      <c r="K18" s="31">
        <v>28356</v>
      </c>
      <c r="L18" s="31">
        <v>30688</v>
      </c>
      <c r="M18" s="31">
        <v>33044.415000000001</v>
      </c>
      <c r="N18" s="31">
        <v>34560</v>
      </c>
      <c r="O18" s="32">
        <f t="shared" si="0"/>
        <v>4.4565472450779282</v>
      </c>
      <c r="P18" s="32">
        <f t="shared" si="1"/>
        <v>4.2740855020096626</v>
      </c>
      <c r="Q18" s="32">
        <f t="shared" si="2"/>
        <v>3.9882471942584652</v>
      </c>
      <c r="R18" s="32">
        <f t="shared" si="3"/>
        <v>4.896479334612323</v>
      </c>
      <c r="S18" s="32">
        <f t="shared" si="4"/>
        <v>4.4607355864811131</v>
      </c>
      <c r="T18" s="32">
        <f t="shared" si="5"/>
        <v>3.9400620471462746</v>
      </c>
      <c r="U18" s="32">
        <f t="shared" si="6"/>
        <v>3.5613933465661449</v>
      </c>
      <c r="V18" s="32">
        <f t="shared" si="7"/>
        <v>3.118902270800624</v>
      </c>
      <c r="W18" s="32">
        <f t="shared" si="8"/>
        <v>2.9190758972756163</v>
      </c>
      <c r="X18" s="32">
        <f t="shared" si="9"/>
        <v>2.738297342240815</v>
      </c>
      <c r="Y18" s="32">
        <f t="shared" si="10"/>
        <v>2.6629642485248177</v>
      </c>
      <c r="Z18" s="32">
        <f t="shared" si="11"/>
        <v>2.5621446410336532</v>
      </c>
      <c r="AA18" s="32">
        <f t="shared" si="12"/>
        <v>2.4670964573322949</v>
      </c>
      <c r="AB18" s="33"/>
    </row>
    <row r="19" spans="1:28" s="9" customFormat="1" ht="31.5" x14ac:dyDescent="0.25">
      <c r="A19" s="2" t="s">
        <v>37</v>
      </c>
      <c r="B19" s="27">
        <v>6437</v>
      </c>
      <c r="C19" s="28">
        <v>7210</v>
      </c>
      <c r="D19" s="29">
        <v>8686</v>
      </c>
      <c r="E19" s="30">
        <v>11977</v>
      </c>
      <c r="F19" s="30">
        <v>13709</v>
      </c>
      <c r="G19" s="30">
        <v>15231</v>
      </c>
      <c r="H19" s="30">
        <v>16064</v>
      </c>
      <c r="I19" s="30">
        <v>17203</v>
      </c>
      <c r="J19" s="30">
        <v>18602</v>
      </c>
      <c r="K19" s="31">
        <v>20461</v>
      </c>
      <c r="L19" s="31">
        <v>21751</v>
      </c>
      <c r="M19" s="31">
        <v>24162.815999999999</v>
      </c>
      <c r="N19" s="31">
        <v>26006</v>
      </c>
      <c r="O19" s="32">
        <f t="shared" si="0"/>
        <v>2.4362458273092673</v>
      </c>
      <c r="P19" s="32">
        <f t="shared" si="1"/>
        <v>2.4393379616472468</v>
      </c>
      <c r="Q19" s="32">
        <f t="shared" si="2"/>
        <v>2.6148788593998362</v>
      </c>
      <c r="R19" s="32">
        <f t="shared" si="3"/>
        <v>2.8124464315486186</v>
      </c>
      <c r="S19" s="32">
        <f t="shared" si="4"/>
        <v>2.703816781848591</v>
      </c>
      <c r="T19" s="32">
        <f t="shared" si="5"/>
        <v>2.5991201455275199</v>
      </c>
      <c r="U19" s="32">
        <f t="shared" si="6"/>
        <v>2.3920317230103505</v>
      </c>
      <c r="V19" s="32">
        <f t="shared" si="7"/>
        <v>2.157310754074349</v>
      </c>
      <c r="W19" s="32">
        <f t="shared" si="8"/>
        <v>2.0187616120574394</v>
      </c>
      <c r="X19" s="32">
        <f t="shared" si="9"/>
        <v>1.9758887685001167</v>
      </c>
      <c r="Y19" s="32">
        <f t="shared" si="10"/>
        <v>1.8874522735161403</v>
      </c>
      <c r="Z19" s="32">
        <f t="shared" si="11"/>
        <v>1.8734975192232093</v>
      </c>
      <c r="AA19" s="32">
        <f t="shared" si="12"/>
        <v>1.8564615297854068</v>
      </c>
      <c r="AB19" s="33"/>
    </row>
    <row r="20" spans="1:28" s="9" customFormat="1" ht="47.25" x14ac:dyDescent="0.25">
      <c r="A20" s="2" t="s">
        <v>38</v>
      </c>
      <c r="B20" s="27">
        <v>4253</v>
      </c>
      <c r="C20" s="28">
        <v>4555</v>
      </c>
      <c r="D20" s="29">
        <v>6576</v>
      </c>
      <c r="E20" s="30">
        <v>9547</v>
      </c>
      <c r="F20" s="30">
        <v>10533</v>
      </c>
      <c r="G20" s="30">
        <v>12187</v>
      </c>
      <c r="H20" s="30">
        <v>13475</v>
      </c>
      <c r="I20" s="30">
        <v>15411</v>
      </c>
      <c r="J20" s="30">
        <v>13651</v>
      </c>
      <c r="K20" s="31">
        <v>15390</v>
      </c>
      <c r="L20" s="31">
        <v>15941</v>
      </c>
      <c r="M20" s="31">
        <v>19527.108</v>
      </c>
      <c r="N20" s="31">
        <v>20873</v>
      </c>
      <c r="O20" s="32">
        <f t="shared" si="0"/>
        <v>1.6096556631266608</v>
      </c>
      <c r="P20" s="32">
        <f t="shared" si="1"/>
        <v>1.5410796692514854</v>
      </c>
      <c r="Q20" s="32">
        <f t="shared" si="2"/>
        <v>1.9796734261355424</v>
      </c>
      <c r="R20" s="32">
        <f t="shared" si="3"/>
        <v>2.2418323521745562</v>
      </c>
      <c r="S20" s="32">
        <f t="shared" si="4"/>
        <v>2.0774164536589983</v>
      </c>
      <c r="T20" s="32">
        <f t="shared" si="5"/>
        <v>2.0796715391992571</v>
      </c>
      <c r="U20" s="32">
        <f t="shared" si="6"/>
        <v>2.0065131640665133</v>
      </c>
      <c r="V20" s="32">
        <f t="shared" si="7"/>
        <v>1.9325882712922045</v>
      </c>
      <c r="W20" s="32">
        <f t="shared" si="8"/>
        <v>1.4814597767012208</v>
      </c>
      <c r="X20" s="32">
        <f t="shared" si="9"/>
        <v>1.4861897339923169</v>
      </c>
      <c r="Y20" s="32">
        <f t="shared" si="10"/>
        <v>1.3832870531065602</v>
      </c>
      <c r="Z20" s="32">
        <f t="shared" si="11"/>
        <v>1.5140614568932564</v>
      </c>
      <c r="AA20" s="32">
        <f t="shared" si="12"/>
        <v>1.4900377417215565</v>
      </c>
      <c r="AB20" s="33"/>
    </row>
    <row r="21" spans="1:28" s="9" customFormat="1" x14ac:dyDescent="0.25"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</row>
    <row r="22" spans="1:28" s="9" customFormat="1" ht="18.75" x14ac:dyDescent="0.25">
      <c r="A22" s="35" t="s">
        <v>39</v>
      </c>
      <c r="G22" s="19"/>
      <c r="M22" s="34"/>
      <c r="N22" s="33"/>
    </row>
  </sheetData>
  <mergeCells count="4">
    <mergeCell ref="A2:K2"/>
    <mergeCell ref="A3:A4"/>
    <mergeCell ref="B4:N4"/>
    <mergeCell ref="O4:AA4"/>
  </mergeCells>
  <hyperlinks>
    <hyperlink ref="A1" location="Содержание!B5" display="          К содержанию" xr:uid="{00000000-0004-0000-0100-000000000000}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7"/>
  <sheetViews>
    <sheetView zoomScaleNormal="100" workbookViewId="0">
      <pane xSplit="1" ySplit="5" topLeftCell="AE6" activePane="bottomRight" state="frozen"/>
      <selection pane="topRight" activeCell="AE1" sqref="AE1"/>
      <selection pane="bottomLeft" activeCell="A6" sqref="A6"/>
      <selection pane="bottomRight" activeCell="AL3" sqref="AL3"/>
    </sheetView>
  </sheetViews>
  <sheetFormatPr defaultColWidth="9.140625" defaultRowHeight="15.75" x14ac:dyDescent="0.25"/>
  <cols>
    <col min="1" max="1" width="36.7109375" style="7" customWidth="1"/>
    <col min="2" max="2" width="14.140625" style="7" customWidth="1"/>
    <col min="3" max="3" width="12.7109375" style="7" customWidth="1"/>
    <col min="4" max="4" width="13" style="7" customWidth="1"/>
    <col min="5" max="5" width="14.28515625" style="7" customWidth="1"/>
    <col min="6" max="6" width="15.28515625" style="7" customWidth="1"/>
    <col min="7" max="7" width="12.7109375" style="7" customWidth="1"/>
    <col min="8" max="8" width="14.140625" style="7" customWidth="1"/>
    <col min="9" max="9" width="12.7109375" style="7" customWidth="1"/>
    <col min="10" max="10" width="13" style="7" customWidth="1"/>
    <col min="11" max="11" width="14.28515625" style="7" customWidth="1"/>
    <col min="12" max="12" width="14.85546875" style="7" customWidth="1"/>
    <col min="13" max="13" width="12.7109375" style="7" customWidth="1"/>
    <col min="14" max="15" width="14.140625" style="7" customWidth="1"/>
    <col min="16" max="16" width="12.85546875" style="7" customWidth="1"/>
    <col min="17" max="17" width="14.28515625" style="7" customWidth="1"/>
    <col min="18" max="18" width="14.85546875" style="7" customWidth="1"/>
    <col min="19" max="19" width="12.7109375" style="7" customWidth="1"/>
    <col min="20" max="21" width="14.140625" style="7" customWidth="1"/>
    <col min="22" max="22" width="13.42578125" style="7" customWidth="1"/>
    <col min="23" max="23" width="14.7109375" style="7" customWidth="1"/>
    <col min="24" max="24" width="15.140625" style="7" customWidth="1"/>
    <col min="25" max="25" width="12.7109375" style="7" customWidth="1"/>
    <col min="26" max="26" width="14.140625" style="7" customWidth="1"/>
    <col min="27" max="27" width="14.140625" style="9" customWidth="1"/>
    <col min="28" max="28" width="13.28515625" style="9" customWidth="1"/>
    <col min="29" max="29" width="14.7109375" style="9" customWidth="1"/>
    <col min="30" max="30" width="15.140625" style="9" customWidth="1"/>
    <col min="31" max="31" width="12.7109375" style="9" customWidth="1"/>
    <col min="32" max="32" width="15.42578125" style="7" customWidth="1"/>
    <col min="33" max="33" width="11.7109375" style="7" customWidth="1"/>
    <col min="34" max="34" width="13.42578125" style="7" customWidth="1"/>
    <col min="35" max="35" width="15.7109375" style="7" customWidth="1"/>
    <col min="36" max="36" width="15.28515625" style="7" customWidth="1"/>
    <col min="37" max="37" width="12.5703125" style="7" customWidth="1"/>
    <col min="38" max="38" width="12" style="7" customWidth="1"/>
    <col min="39" max="39" width="12.42578125" style="7" customWidth="1"/>
    <col min="40" max="40" width="13.42578125" style="7" customWidth="1"/>
    <col min="41" max="41" width="14.7109375" style="7" customWidth="1"/>
    <col min="42" max="42" width="15.42578125" style="7" customWidth="1"/>
    <col min="43" max="43" width="15" style="7" customWidth="1"/>
    <col min="44" max="16384" width="9.140625" style="7"/>
  </cols>
  <sheetData>
    <row r="1" spans="1:43" ht="33" customHeight="1" x14ac:dyDescent="0.25">
      <c r="A1" s="3" t="s">
        <v>40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43" ht="27.75" customHeight="1" x14ac:dyDescent="0.25">
      <c r="A2" s="67" t="s">
        <v>41</v>
      </c>
      <c r="B2" s="67"/>
      <c r="C2" s="67"/>
      <c r="D2" s="67"/>
      <c r="E2" s="67"/>
      <c r="F2" s="67"/>
      <c r="G2" s="67"/>
      <c r="H2" s="67"/>
      <c r="I2" s="67"/>
      <c r="J2" s="67"/>
    </row>
    <row r="3" spans="1:43" x14ac:dyDescent="0.25">
      <c r="A3" s="68"/>
      <c r="B3" s="65">
        <v>2017</v>
      </c>
      <c r="C3" s="65"/>
      <c r="D3" s="65"/>
      <c r="E3" s="65"/>
      <c r="F3" s="65"/>
      <c r="G3" s="65"/>
      <c r="H3" s="65">
        <v>2018</v>
      </c>
      <c r="I3" s="65"/>
      <c r="J3" s="65"/>
      <c r="K3" s="65"/>
      <c r="L3" s="65"/>
      <c r="M3" s="65"/>
      <c r="N3" s="65">
        <v>2019</v>
      </c>
      <c r="O3" s="65"/>
      <c r="P3" s="65"/>
      <c r="Q3" s="65"/>
      <c r="R3" s="65"/>
      <c r="S3" s="65"/>
      <c r="T3" s="65">
        <v>2020</v>
      </c>
      <c r="U3" s="65"/>
      <c r="V3" s="65"/>
      <c r="W3" s="65"/>
      <c r="X3" s="65"/>
      <c r="Y3" s="65"/>
      <c r="Z3" s="65">
        <v>2021</v>
      </c>
      <c r="AA3" s="65"/>
      <c r="AB3" s="65"/>
      <c r="AC3" s="65"/>
      <c r="AD3" s="65"/>
      <c r="AE3" s="65"/>
      <c r="AF3" s="65">
        <v>2022</v>
      </c>
      <c r="AG3" s="65"/>
      <c r="AH3" s="65"/>
      <c r="AI3" s="65"/>
      <c r="AJ3" s="65"/>
      <c r="AK3" s="65"/>
      <c r="AL3" s="65">
        <v>2023</v>
      </c>
      <c r="AM3" s="65"/>
      <c r="AN3" s="65"/>
      <c r="AO3" s="65"/>
      <c r="AP3" s="65"/>
      <c r="AQ3" s="65"/>
    </row>
    <row r="4" spans="1:43" ht="47.25" x14ac:dyDescent="0.25">
      <c r="A4" s="68"/>
      <c r="B4" s="4" t="s">
        <v>42</v>
      </c>
      <c r="C4" s="4" t="s">
        <v>43</v>
      </c>
      <c r="D4" s="4" t="s">
        <v>44</v>
      </c>
      <c r="E4" s="4" t="s">
        <v>45</v>
      </c>
      <c r="F4" s="4" t="s">
        <v>46</v>
      </c>
      <c r="G4" s="4" t="s">
        <v>47</v>
      </c>
      <c r="H4" s="4" t="s">
        <v>42</v>
      </c>
      <c r="I4" s="4" t="s">
        <v>43</v>
      </c>
      <c r="J4" s="4" t="s">
        <v>44</v>
      </c>
      <c r="K4" s="4" t="s">
        <v>45</v>
      </c>
      <c r="L4" s="4" t="s">
        <v>46</v>
      </c>
      <c r="M4" s="4" t="s">
        <v>47</v>
      </c>
      <c r="N4" s="4" t="s">
        <v>42</v>
      </c>
      <c r="O4" s="4" t="s">
        <v>43</v>
      </c>
      <c r="P4" s="4" t="s">
        <v>44</v>
      </c>
      <c r="Q4" s="4" t="s">
        <v>45</v>
      </c>
      <c r="R4" s="4" t="s">
        <v>46</v>
      </c>
      <c r="S4" s="4" t="s">
        <v>47</v>
      </c>
      <c r="T4" s="4" t="s">
        <v>42</v>
      </c>
      <c r="U4" s="4" t="s">
        <v>43</v>
      </c>
      <c r="V4" s="4" t="s">
        <v>44</v>
      </c>
      <c r="W4" s="4" t="s">
        <v>45</v>
      </c>
      <c r="X4" s="4" t="s">
        <v>46</v>
      </c>
      <c r="Y4" s="4" t="s">
        <v>47</v>
      </c>
      <c r="Z4" s="4" t="s">
        <v>42</v>
      </c>
      <c r="AA4" s="4" t="s">
        <v>43</v>
      </c>
      <c r="AB4" s="4" t="s">
        <v>44</v>
      </c>
      <c r="AC4" s="4" t="s">
        <v>45</v>
      </c>
      <c r="AD4" s="4" t="s">
        <v>46</v>
      </c>
      <c r="AE4" s="4" t="s">
        <v>47</v>
      </c>
      <c r="AF4" s="4" t="s">
        <v>42</v>
      </c>
      <c r="AG4" s="4" t="s">
        <v>43</v>
      </c>
      <c r="AH4" s="4" t="s">
        <v>44</v>
      </c>
      <c r="AI4" s="4" t="s">
        <v>45</v>
      </c>
      <c r="AJ4" s="4" t="s">
        <v>46</v>
      </c>
      <c r="AK4" s="4" t="s">
        <v>47</v>
      </c>
      <c r="AL4" s="4" t="s">
        <v>42</v>
      </c>
      <c r="AM4" s="4" t="s">
        <v>43</v>
      </c>
      <c r="AN4" s="4" t="s">
        <v>44</v>
      </c>
      <c r="AO4" s="4" t="s">
        <v>45</v>
      </c>
      <c r="AP4" s="4" t="s">
        <v>46</v>
      </c>
      <c r="AQ4" s="4" t="s">
        <v>47</v>
      </c>
    </row>
    <row r="5" spans="1:43" s="8" customFormat="1" ht="31.5" x14ac:dyDescent="0.25">
      <c r="A5" s="37" t="s">
        <v>48</v>
      </c>
      <c r="B5" s="38">
        <v>1501847</v>
      </c>
      <c r="C5" s="38">
        <v>352504</v>
      </c>
      <c r="D5" s="38">
        <v>310911</v>
      </c>
      <c r="E5" s="38">
        <v>399280</v>
      </c>
      <c r="F5" s="38">
        <v>81993</v>
      </c>
      <c r="G5" s="38">
        <v>328599</v>
      </c>
      <c r="H5" s="38">
        <v>1564553</v>
      </c>
      <c r="I5" s="38">
        <v>356754</v>
      </c>
      <c r="J5" s="38">
        <v>331852</v>
      </c>
      <c r="K5" s="38">
        <v>424873</v>
      </c>
      <c r="L5" s="38">
        <v>87422</v>
      </c>
      <c r="M5" s="38">
        <v>337723</v>
      </c>
      <c r="N5" s="38">
        <v>2858983</v>
      </c>
      <c r="O5" s="38">
        <v>1390185</v>
      </c>
      <c r="P5" s="38">
        <v>348546</v>
      </c>
      <c r="Q5" s="38">
        <v>451132</v>
      </c>
      <c r="R5" s="38">
        <v>95126</v>
      </c>
      <c r="S5" s="38">
        <v>546468</v>
      </c>
      <c r="T5" s="23">
        <v>2928570</v>
      </c>
      <c r="U5" s="23">
        <v>1396493</v>
      </c>
      <c r="V5" s="23">
        <v>362952</v>
      </c>
      <c r="W5" s="23">
        <v>481388</v>
      </c>
      <c r="X5" s="23">
        <v>93755</v>
      </c>
      <c r="Y5" s="23">
        <v>566313</v>
      </c>
      <c r="Z5" s="39">
        <v>3061945</v>
      </c>
      <c r="AA5" s="39">
        <v>1385777</v>
      </c>
      <c r="AB5" s="39">
        <v>393959</v>
      </c>
      <c r="AC5" s="39">
        <v>537377</v>
      </c>
      <c r="AD5" s="39">
        <v>103692</v>
      </c>
      <c r="AE5" s="39">
        <v>604278</v>
      </c>
      <c r="AF5" s="39">
        <v>3333178</v>
      </c>
      <c r="AG5" s="39">
        <v>1567698</v>
      </c>
      <c r="AH5" s="39">
        <v>429518</v>
      </c>
      <c r="AI5" s="39">
        <v>576563</v>
      </c>
      <c r="AJ5" s="39">
        <v>119163</v>
      </c>
      <c r="AK5" s="39">
        <v>604522</v>
      </c>
      <c r="AL5" s="39">
        <v>3472806</v>
      </c>
      <c r="AM5" s="39">
        <v>1596245</v>
      </c>
      <c r="AN5" s="39">
        <v>470508</v>
      </c>
      <c r="AO5" s="39">
        <v>622738</v>
      </c>
      <c r="AP5" s="39">
        <v>133117</v>
      </c>
      <c r="AQ5" s="39">
        <v>610334</v>
      </c>
    </row>
    <row r="6" spans="1:43" ht="31.5" x14ac:dyDescent="0.25">
      <c r="A6" s="40" t="s">
        <v>49</v>
      </c>
      <c r="B6" s="41">
        <v>211854</v>
      </c>
      <c r="C6" s="41" t="s">
        <v>50</v>
      </c>
      <c r="D6" s="41">
        <v>24658</v>
      </c>
      <c r="E6" s="41">
        <v>73040</v>
      </c>
      <c r="F6" s="41">
        <v>11001</v>
      </c>
      <c r="G6" s="41">
        <v>92480</v>
      </c>
      <c r="H6" s="41">
        <v>225982</v>
      </c>
      <c r="I6" s="41" t="s">
        <v>50</v>
      </c>
      <c r="J6" s="41">
        <v>26285</v>
      </c>
      <c r="K6" s="41">
        <v>78691</v>
      </c>
      <c r="L6" s="41">
        <v>12139</v>
      </c>
      <c r="M6" s="41">
        <v>97887</v>
      </c>
      <c r="N6" s="41">
        <v>217292</v>
      </c>
      <c r="O6" s="41" t="s">
        <v>50</v>
      </c>
      <c r="P6" s="41">
        <v>27046</v>
      </c>
      <c r="Q6" s="41">
        <v>83821</v>
      </c>
      <c r="R6" s="41">
        <v>12022</v>
      </c>
      <c r="S6" s="41">
        <v>82590</v>
      </c>
      <c r="T6" s="31">
        <v>223431</v>
      </c>
      <c r="U6" s="31">
        <v>0</v>
      </c>
      <c r="V6" s="31">
        <v>28599</v>
      </c>
      <c r="W6" s="31">
        <v>85678</v>
      </c>
      <c r="X6" s="31">
        <v>12652</v>
      </c>
      <c r="Y6" s="31">
        <v>83753</v>
      </c>
      <c r="Z6" s="42">
        <v>241504</v>
      </c>
      <c r="AA6" s="42" t="s">
        <v>50</v>
      </c>
      <c r="AB6" s="42">
        <v>29600</v>
      </c>
      <c r="AC6" s="42">
        <v>94786</v>
      </c>
      <c r="AD6" s="42">
        <v>16697</v>
      </c>
      <c r="AE6" s="42">
        <v>84567</v>
      </c>
      <c r="AF6" s="42">
        <v>266210</v>
      </c>
      <c r="AG6" s="42" t="s">
        <v>50</v>
      </c>
      <c r="AH6" s="42">
        <v>31311</v>
      </c>
      <c r="AI6" s="42">
        <v>106111</v>
      </c>
      <c r="AJ6" s="42">
        <v>18028</v>
      </c>
      <c r="AK6" s="42">
        <v>92924</v>
      </c>
      <c r="AL6" s="42">
        <v>277302</v>
      </c>
      <c r="AM6" s="42" t="s">
        <v>50</v>
      </c>
      <c r="AN6" s="42">
        <v>33248</v>
      </c>
      <c r="AO6" s="42">
        <v>110669</v>
      </c>
      <c r="AP6" s="42">
        <v>18686</v>
      </c>
      <c r="AQ6" s="42">
        <v>94779</v>
      </c>
    </row>
    <row r="7" spans="1:43" x14ac:dyDescent="0.25">
      <c r="A7" s="40" t="s">
        <v>51</v>
      </c>
      <c r="B7" s="41">
        <v>127799</v>
      </c>
      <c r="C7" s="41" t="s">
        <v>50</v>
      </c>
      <c r="D7" s="41">
        <v>36834</v>
      </c>
      <c r="E7" s="41">
        <v>61593</v>
      </c>
      <c r="F7" s="41">
        <v>5571</v>
      </c>
      <c r="G7" s="41">
        <v>23323</v>
      </c>
      <c r="H7" s="41">
        <v>137770</v>
      </c>
      <c r="I7" s="41" t="s">
        <v>50</v>
      </c>
      <c r="J7" s="41">
        <v>39554</v>
      </c>
      <c r="K7" s="41">
        <v>65100</v>
      </c>
      <c r="L7" s="41">
        <v>5870</v>
      </c>
      <c r="M7" s="41">
        <v>26893</v>
      </c>
      <c r="N7" s="41">
        <v>148106</v>
      </c>
      <c r="O7" s="41" t="s">
        <v>50</v>
      </c>
      <c r="P7" s="41">
        <v>42850</v>
      </c>
      <c r="Q7" s="41">
        <v>69503</v>
      </c>
      <c r="R7" s="41">
        <v>8638</v>
      </c>
      <c r="S7" s="41">
        <v>26696</v>
      </c>
      <c r="T7" s="31">
        <v>167395</v>
      </c>
      <c r="U7" s="31">
        <v>0</v>
      </c>
      <c r="V7" s="31">
        <v>49161</v>
      </c>
      <c r="W7" s="31">
        <v>78991</v>
      </c>
      <c r="X7" s="31">
        <v>9227</v>
      </c>
      <c r="Y7" s="31">
        <v>29600</v>
      </c>
      <c r="Z7" s="42">
        <v>182096</v>
      </c>
      <c r="AA7" s="42" t="s">
        <v>50</v>
      </c>
      <c r="AB7" s="42">
        <v>54227</v>
      </c>
      <c r="AC7" s="42">
        <v>84878</v>
      </c>
      <c r="AD7" s="42">
        <v>11218</v>
      </c>
      <c r="AE7" s="42">
        <v>30548</v>
      </c>
      <c r="AF7" s="42">
        <v>229133</v>
      </c>
      <c r="AG7" s="42" t="s">
        <v>50</v>
      </c>
      <c r="AH7" s="42">
        <v>71187</v>
      </c>
      <c r="AI7" s="42">
        <v>103567</v>
      </c>
      <c r="AJ7" s="42">
        <v>17559</v>
      </c>
      <c r="AK7" s="42">
        <v>35880</v>
      </c>
      <c r="AL7" s="42">
        <v>262866</v>
      </c>
      <c r="AM7" s="42" t="s">
        <v>50</v>
      </c>
      <c r="AN7" s="42">
        <v>87956</v>
      </c>
      <c r="AO7" s="42">
        <v>113822</v>
      </c>
      <c r="AP7" s="42">
        <v>22259</v>
      </c>
      <c r="AQ7" s="42">
        <v>37874</v>
      </c>
    </row>
    <row r="8" spans="1:43" x14ac:dyDescent="0.25">
      <c r="A8" s="40" t="s">
        <v>52</v>
      </c>
      <c r="B8" s="41">
        <v>207280</v>
      </c>
      <c r="C8" s="41" t="s">
        <v>50</v>
      </c>
      <c r="D8" s="41">
        <v>21970</v>
      </c>
      <c r="E8" s="41">
        <v>121325</v>
      </c>
      <c r="F8" s="41">
        <v>6786</v>
      </c>
      <c r="G8" s="41">
        <v>55825</v>
      </c>
      <c r="H8" s="41">
        <v>215279</v>
      </c>
      <c r="I8" s="41" t="s">
        <v>50</v>
      </c>
      <c r="J8" s="41">
        <v>22861</v>
      </c>
      <c r="K8" s="41">
        <v>128396</v>
      </c>
      <c r="L8" s="41">
        <v>6999</v>
      </c>
      <c r="M8" s="41">
        <v>56229</v>
      </c>
      <c r="N8" s="41">
        <v>223000</v>
      </c>
      <c r="O8" s="41" t="s">
        <v>50</v>
      </c>
      <c r="P8" s="41">
        <v>22333</v>
      </c>
      <c r="Q8" s="41">
        <v>136096</v>
      </c>
      <c r="R8" s="41">
        <v>6598</v>
      </c>
      <c r="S8" s="41">
        <v>57006</v>
      </c>
      <c r="T8" s="31">
        <v>241462</v>
      </c>
      <c r="U8" s="31">
        <v>0</v>
      </c>
      <c r="V8" s="31">
        <v>24396</v>
      </c>
      <c r="W8" s="31">
        <v>145535</v>
      </c>
      <c r="X8" s="31">
        <v>7157</v>
      </c>
      <c r="Y8" s="31">
        <v>63232</v>
      </c>
      <c r="Z8" s="42">
        <v>271170</v>
      </c>
      <c r="AA8" s="42" t="s">
        <v>50</v>
      </c>
      <c r="AB8" s="42">
        <v>26358</v>
      </c>
      <c r="AC8" s="42">
        <v>163925</v>
      </c>
      <c r="AD8" s="42">
        <v>8883</v>
      </c>
      <c r="AE8" s="42">
        <v>69664</v>
      </c>
      <c r="AF8" s="42">
        <v>274606</v>
      </c>
      <c r="AG8" s="42" t="s">
        <v>50</v>
      </c>
      <c r="AH8" s="42">
        <v>33721</v>
      </c>
      <c r="AI8" s="42">
        <v>163936</v>
      </c>
      <c r="AJ8" s="42">
        <v>9463</v>
      </c>
      <c r="AK8" s="42">
        <v>65074</v>
      </c>
      <c r="AL8" s="42">
        <v>296161</v>
      </c>
      <c r="AM8" s="42" t="s">
        <v>50</v>
      </c>
      <c r="AN8" s="42">
        <v>41078</v>
      </c>
      <c r="AO8" s="42">
        <v>173803</v>
      </c>
      <c r="AP8" s="42">
        <v>10965</v>
      </c>
      <c r="AQ8" s="42">
        <v>67006</v>
      </c>
    </row>
    <row r="9" spans="1:43" ht="47.25" x14ac:dyDescent="0.25">
      <c r="A9" s="40" t="s">
        <v>53</v>
      </c>
      <c r="B9" s="41">
        <v>122386</v>
      </c>
      <c r="C9" s="41" t="s">
        <v>50</v>
      </c>
      <c r="D9" s="41">
        <v>65205</v>
      </c>
      <c r="E9" s="41">
        <v>45444</v>
      </c>
      <c r="F9" s="41">
        <v>1935</v>
      </c>
      <c r="G9" s="41">
        <v>8983</v>
      </c>
      <c r="H9" s="41">
        <v>126769</v>
      </c>
      <c r="I9" s="41" t="s">
        <v>50</v>
      </c>
      <c r="J9" s="41">
        <v>67449</v>
      </c>
      <c r="K9" s="41">
        <v>47933</v>
      </c>
      <c r="L9" s="41">
        <v>1912</v>
      </c>
      <c r="M9" s="41">
        <v>9003</v>
      </c>
      <c r="N9" s="41">
        <v>130721</v>
      </c>
      <c r="O9" s="41" t="s">
        <v>50</v>
      </c>
      <c r="P9" s="41">
        <v>67847</v>
      </c>
      <c r="Q9" s="41">
        <v>51827</v>
      </c>
      <c r="R9" s="41">
        <v>2004</v>
      </c>
      <c r="S9" s="41">
        <v>8590</v>
      </c>
      <c r="T9" s="31">
        <v>144514</v>
      </c>
      <c r="U9" s="31">
        <v>0</v>
      </c>
      <c r="V9" s="31">
        <v>76552</v>
      </c>
      <c r="W9" s="31">
        <v>56329</v>
      </c>
      <c r="X9" s="31">
        <v>2085</v>
      </c>
      <c r="Y9" s="31">
        <v>9095</v>
      </c>
      <c r="Z9" s="42">
        <v>154554</v>
      </c>
      <c r="AA9" s="42" t="s">
        <v>50</v>
      </c>
      <c r="AB9" s="42">
        <v>79005</v>
      </c>
      <c r="AC9" s="42">
        <v>61581</v>
      </c>
      <c r="AD9" s="42">
        <v>2719</v>
      </c>
      <c r="AE9" s="42">
        <v>10560</v>
      </c>
      <c r="AF9" s="42">
        <v>148793</v>
      </c>
      <c r="AG9" s="42" t="s">
        <v>50</v>
      </c>
      <c r="AH9" s="42">
        <v>61961</v>
      </c>
      <c r="AI9" s="42">
        <v>63996</v>
      </c>
      <c r="AJ9" s="42">
        <v>4602</v>
      </c>
      <c r="AK9" s="42">
        <v>17353</v>
      </c>
      <c r="AL9" s="42">
        <v>163133</v>
      </c>
      <c r="AM9" s="42" t="s">
        <v>50</v>
      </c>
      <c r="AN9" s="42">
        <v>65434</v>
      </c>
      <c r="AO9" s="42">
        <v>71374</v>
      </c>
      <c r="AP9" s="42">
        <v>5404</v>
      </c>
      <c r="AQ9" s="42">
        <v>19858</v>
      </c>
    </row>
    <row r="10" spans="1:43" ht="63" x14ac:dyDescent="0.25">
      <c r="A10" s="40" t="s">
        <v>54</v>
      </c>
      <c r="B10" s="41">
        <v>10379</v>
      </c>
      <c r="C10" s="41" t="s">
        <v>50</v>
      </c>
      <c r="D10" s="41">
        <v>6030</v>
      </c>
      <c r="E10" s="41">
        <v>2774</v>
      </c>
      <c r="F10" s="41">
        <v>832</v>
      </c>
      <c r="G10" s="41">
        <v>714</v>
      </c>
      <c r="H10" s="41">
        <v>12961</v>
      </c>
      <c r="I10" s="41" t="s">
        <v>50</v>
      </c>
      <c r="J10" s="41">
        <v>8332</v>
      </c>
      <c r="K10" s="41">
        <v>2877</v>
      </c>
      <c r="L10" s="41">
        <v>892</v>
      </c>
      <c r="M10" s="41">
        <v>838</v>
      </c>
      <c r="N10" s="41">
        <v>12476</v>
      </c>
      <c r="O10" s="41" t="s">
        <v>50</v>
      </c>
      <c r="P10" s="41">
        <v>7903</v>
      </c>
      <c r="Q10" s="41">
        <v>2582</v>
      </c>
      <c r="R10" s="41">
        <v>773</v>
      </c>
      <c r="S10" s="41">
        <v>1203</v>
      </c>
      <c r="T10" s="31">
        <v>13534</v>
      </c>
      <c r="U10" s="31">
        <v>0</v>
      </c>
      <c r="V10" s="31">
        <v>8826</v>
      </c>
      <c r="W10" s="31">
        <v>2438</v>
      </c>
      <c r="X10" s="31">
        <v>811</v>
      </c>
      <c r="Y10" s="31">
        <v>1452</v>
      </c>
      <c r="Z10" s="42">
        <v>18447</v>
      </c>
      <c r="AA10" s="42" t="s">
        <v>50</v>
      </c>
      <c r="AB10" s="42">
        <v>11588</v>
      </c>
      <c r="AC10" s="42">
        <v>3303</v>
      </c>
      <c r="AD10" s="42">
        <v>1395</v>
      </c>
      <c r="AE10" s="42">
        <v>1879</v>
      </c>
      <c r="AF10" s="42">
        <v>20183</v>
      </c>
      <c r="AG10" s="42" t="s">
        <v>50</v>
      </c>
      <c r="AH10" s="42">
        <v>12096</v>
      </c>
      <c r="AI10" s="42">
        <v>4020</v>
      </c>
      <c r="AJ10" s="42">
        <v>1783</v>
      </c>
      <c r="AK10" s="42">
        <v>2004</v>
      </c>
      <c r="AL10" s="42">
        <v>23366</v>
      </c>
      <c r="AM10" s="42" t="s">
        <v>50</v>
      </c>
      <c r="AN10" s="42">
        <v>13951</v>
      </c>
      <c r="AO10" s="42">
        <v>4952</v>
      </c>
      <c r="AP10" s="42">
        <v>1924</v>
      </c>
      <c r="AQ10" s="42">
        <v>2277</v>
      </c>
    </row>
    <row r="11" spans="1:43" x14ac:dyDescent="0.25">
      <c r="A11" s="40" t="s">
        <v>55</v>
      </c>
      <c r="B11" s="41">
        <v>18424</v>
      </c>
      <c r="C11" s="41" t="s">
        <v>50</v>
      </c>
      <c r="D11" s="41">
        <v>2832</v>
      </c>
      <c r="E11" s="41">
        <v>6613</v>
      </c>
      <c r="F11" s="41">
        <v>3980</v>
      </c>
      <c r="G11" s="41">
        <v>4346</v>
      </c>
      <c r="H11" s="41">
        <v>20156</v>
      </c>
      <c r="I11" s="41" t="s">
        <v>50</v>
      </c>
      <c r="J11" s="41">
        <v>2996</v>
      </c>
      <c r="K11" s="41">
        <v>7553</v>
      </c>
      <c r="L11" s="41">
        <v>4626</v>
      </c>
      <c r="M11" s="41">
        <v>4397</v>
      </c>
      <c r="N11" s="41">
        <v>21980</v>
      </c>
      <c r="O11" s="41" t="s">
        <v>50</v>
      </c>
      <c r="P11" s="41">
        <v>3027</v>
      </c>
      <c r="Q11" s="41">
        <v>8092</v>
      </c>
      <c r="R11" s="41">
        <v>5849</v>
      </c>
      <c r="S11" s="41">
        <v>4477</v>
      </c>
      <c r="T11" s="31">
        <v>21745</v>
      </c>
      <c r="U11" s="31">
        <v>0</v>
      </c>
      <c r="V11" s="31">
        <v>2944</v>
      </c>
      <c r="W11" s="31">
        <v>7754</v>
      </c>
      <c r="X11" s="31">
        <v>6260</v>
      </c>
      <c r="Y11" s="31">
        <v>4381</v>
      </c>
      <c r="Z11" s="42">
        <v>24290</v>
      </c>
      <c r="AA11" s="42" t="s">
        <v>50</v>
      </c>
      <c r="AB11" s="42">
        <v>3228</v>
      </c>
      <c r="AC11" s="42">
        <v>7750</v>
      </c>
      <c r="AD11" s="42">
        <v>7714</v>
      </c>
      <c r="AE11" s="42">
        <v>4471</v>
      </c>
      <c r="AF11" s="42">
        <v>27980</v>
      </c>
      <c r="AG11" s="42" t="s">
        <v>50</v>
      </c>
      <c r="AH11" s="42">
        <v>3549</v>
      </c>
      <c r="AI11" s="42">
        <v>9202</v>
      </c>
      <c r="AJ11" s="42">
        <v>9278</v>
      </c>
      <c r="AK11" s="42">
        <v>4628</v>
      </c>
      <c r="AL11" s="42">
        <v>27555</v>
      </c>
      <c r="AM11" s="42" t="s">
        <v>50</v>
      </c>
      <c r="AN11" s="42">
        <v>3915</v>
      </c>
      <c r="AO11" s="42">
        <v>9336</v>
      </c>
      <c r="AP11" s="42">
        <v>8165</v>
      </c>
      <c r="AQ11" s="42">
        <v>4989</v>
      </c>
    </row>
    <row r="12" spans="1:43" ht="47.25" x14ac:dyDescent="0.25">
      <c r="A12" s="40" t="s">
        <v>56</v>
      </c>
      <c r="B12" s="41">
        <v>44643</v>
      </c>
      <c r="C12" s="41" t="s">
        <v>50</v>
      </c>
      <c r="D12" s="41">
        <v>11801</v>
      </c>
      <c r="E12" s="41">
        <v>8504</v>
      </c>
      <c r="F12" s="41">
        <v>3354</v>
      </c>
      <c r="G12" s="41">
        <v>18921</v>
      </c>
      <c r="H12" s="41">
        <v>47300</v>
      </c>
      <c r="I12" s="41" t="s">
        <v>50</v>
      </c>
      <c r="J12" s="41">
        <v>12441</v>
      </c>
      <c r="K12" s="41">
        <v>9520</v>
      </c>
      <c r="L12" s="41">
        <v>3488</v>
      </c>
      <c r="M12" s="41">
        <v>20609</v>
      </c>
      <c r="N12" s="41">
        <v>48782</v>
      </c>
      <c r="O12" s="41" t="s">
        <v>50</v>
      </c>
      <c r="P12" s="41">
        <v>13723</v>
      </c>
      <c r="Q12" s="41">
        <v>10312</v>
      </c>
      <c r="R12" s="41">
        <v>3209</v>
      </c>
      <c r="S12" s="41">
        <v>20346</v>
      </c>
      <c r="T12" s="31">
        <v>47038</v>
      </c>
      <c r="U12" s="31">
        <v>0</v>
      </c>
      <c r="V12" s="31">
        <v>12574</v>
      </c>
      <c r="W12" s="31">
        <v>9972</v>
      </c>
      <c r="X12" s="31">
        <v>3165</v>
      </c>
      <c r="Y12" s="31">
        <v>20358</v>
      </c>
      <c r="Z12" s="42">
        <v>51060</v>
      </c>
      <c r="AA12" s="42" t="s">
        <v>50</v>
      </c>
      <c r="AB12" s="42">
        <v>14108</v>
      </c>
      <c r="AC12" s="42">
        <v>9294</v>
      </c>
      <c r="AD12" s="42">
        <v>4257</v>
      </c>
      <c r="AE12" s="42">
        <v>21306</v>
      </c>
      <c r="AF12" s="42">
        <v>55780</v>
      </c>
      <c r="AG12" s="42" t="s">
        <v>50</v>
      </c>
      <c r="AH12" s="42">
        <v>18302</v>
      </c>
      <c r="AI12" s="42">
        <v>8213</v>
      </c>
      <c r="AJ12" s="42">
        <v>3767</v>
      </c>
      <c r="AK12" s="42">
        <v>23340</v>
      </c>
      <c r="AL12" s="42">
        <v>54533</v>
      </c>
      <c r="AM12" s="42" t="s">
        <v>50</v>
      </c>
      <c r="AN12" s="42">
        <v>18940</v>
      </c>
      <c r="AO12" s="42">
        <v>8290</v>
      </c>
      <c r="AP12" s="42">
        <v>3793</v>
      </c>
      <c r="AQ12" s="42">
        <v>21503</v>
      </c>
    </row>
    <row r="13" spans="1:43" x14ac:dyDescent="0.25">
      <c r="A13" s="40" t="s">
        <v>57</v>
      </c>
      <c r="B13" s="41">
        <v>151424</v>
      </c>
      <c r="C13" s="41">
        <v>0</v>
      </c>
      <c r="D13" s="41">
        <v>70225</v>
      </c>
      <c r="E13" s="41">
        <v>18850</v>
      </c>
      <c r="F13" s="41">
        <v>39098</v>
      </c>
      <c r="G13" s="41">
        <v>22522</v>
      </c>
      <c r="H13" s="41">
        <v>162434</v>
      </c>
      <c r="I13" s="41">
        <v>0</v>
      </c>
      <c r="J13" s="41">
        <v>76851</v>
      </c>
      <c r="K13" s="41">
        <v>20107</v>
      </c>
      <c r="L13" s="41">
        <v>42217</v>
      </c>
      <c r="M13" s="41">
        <v>22596</v>
      </c>
      <c r="N13" s="41">
        <v>177839</v>
      </c>
      <c r="O13" s="41">
        <v>0</v>
      </c>
      <c r="P13" s="41">
        <v>88626</v>
      </c>
      <c r="Q13" s="41">
        <v>18693</v>
      </c>
      <c r="R13" s="41">
        <v>45762</v>
      </c>
      <c r="S13" s="41">
        <v>24098</v>
      </c>
      <c r="T13" s="31">
        <v>167562</v>
      </c>
      <c r="U13" s="31">
        <v>0</v>
      </c>
      <c r="V13" s="31">
        <v>78352</v>
      </c>
      <c r="W13" s="31">
        <v>20520</v>
      </c>
      <c r="X13" s="31">
        <v>41808</v>
      </c>
      <c r="Y13" s="31">
        <v>26354</v>
      </c>
      <c r="Z13" s="42">
        <v>179146</v>
      </c>
      <c r="AA13" s="42">
        <v>0</v>
      </c>
      <c r="AB13" s="42">
        <v>87034</v>
      </c>
      <c r="AC13" s="42">
        <v>24564</v>
      </c>
      <c r="AD13" s="42">
        <v>35961</v>
      </c>
      <c r="AE13" s="42">
        <v>30286</v>
      </c>
      <c r="AF13" s="42">
        <v>194787</v>
      </c>
      <c r="AG13" s="42" t="s">
        <v>50</v>
      </c>
      <c r="AH13" s="42">
        <v>102837</v>
      </c>
      <c r="AI13" s="42">
        <v>24682</v>
      </c>
      <c r="AJ13" s="42">
        <v>34769</v>
      </c>
      <c r="AK13" s="42">
        <v>31276</v>
      </c>
      <c r="AL13" s="42">
        <v>214140</v>
      </c>
      <c r="AM13" s="42" t="s">
        <v>50</v>
      </c>
      <c r="AN13" s="42">
        <v>110790</v>
      </c>
      <c r="AO13" s="42">
        <v>28144</v>
      </c>
      <c r="AP13" s="42">
        <v>38995</v>
      </c>
      <c r="AQ13" s="42">
        <v>34321</v>
      </c>
    </row>
    <row r="14" spans="1:43" ht="47.25" x14ac:dyDescent="0.25">
      <c r="A14" s="40" t="s">
        <v>58</v>
      </c>
      <c r="B14" s="41">
        <v>6466</v>
      </c>
      <c r="C14" s="41">
        <v>0</v>
      </c>
      <c r="D14" s="41">
        <v>655</v>
      </c>
      <c r="E14" s="41">
        <v>1339</v>
      </c>
      <c r="F14" s="41">
        <v>282</v>
      </c>
      <c r="G14" s="41">
        <v>3466</v>
      </c>
      <c r="H14" s="41">
        <v>6638</v>
      </c>
      <c r="I14" s="41">
        <v>0</v>
      </c>
      <c r="J14" s="41">
        <v>661</v>
      </c>
      <c r="K14" s="41">
        <v>1554</v>
      </c>
      <c r="L14" s="41">
        <v>290</v>
      </c>
      <c r="M14" s="41">
        <v>3606</v>
      </c>
      <c r="N14" s="41">
        <v>6428</v>
      </c>
      <c r="O14" s="41">
        <v>0</v>
      </c>
      <c r="P14" s="41">
        <v>666</v>
      </c>
      <c r="Q14" s="41">
        <v>1594</v>
      </c>
      <c r="R14" s="41">
        <v>273</v>
      </c>
      <c r="S14" s="41">
        <v>3359</v>
      </c>
      <c r="T14" s="31">
        <v>6328</v>
      </c>
      <c r="U14" s="31">
        <v>0</v>
      </c>
      <c r="V14" s="31">
        <v>633</v>
      </c>
      <c r="W14" s="31">
        <v>1472</v>
      </c>
      <c r="X14" s="31">
        <v>274</v>
      </c>
      <c r="Y14" s="31">
        <v>3489</v>
      </c>
      <c r="Z14" s="42">
        <v>7264</v>
      </c>
      <c r="AA14" s="42">
        <v>0</v>
      </c>
      <c r="AB14" s="42">
        <v>763</v>
      </c>
      <c r="AC14" s="42">
        <v>1743</v>
      </c>
      <c r="AD14" s="42">
        <v>281</v>
      </c>
      <c r="AE14" s="42">
        <v>4020</v>
      </c>
      <c r="AF14" s="42">
        <v>10276</v>
      </c>
      <c r="AG14" s="42" t="s">
        <v>50</v>
      </c>
      <c r="AH14" s="42">
        <v>904</v>
      </c>
      <c r="AI14" s="42">
        <v>2500</v>
      </c>
      <c r="AJ14" s="42">
        <v>357</v>
      </c>
      <c r="AK14" s="42">
        <v>6303</v>
      </c>
      <c r="AL14" s="42">
        <v>10076</v>
      </c>
      <c r="AM14" s="42" t="s">
        <v>50</v>
      </c>
      <c r="AN14" s="42">
        <v>1249</v>
      </c>
      <c r="AO14" s="42">
        <v>2433</v>
      </c>
      <c r="AP14" s="42">
        <v>408</v>
      </c>
      <c r="AQ14" s="42">
        <v>5803</v>
      </c>
    </row>
    <row r="15" spans="1:43" ht="31.5" x14ac:dyDescent="0.25">
      <c r="A15" s="40" t="s">
        <v>59</v>
      </c>
      <c r="B15" s="41">
        <v>22619</v>
      </c>
      <c r="C15" s="41" t="s">
        <v>50</v>
      </c>
      <c r="D15" s="41">
        <v>4919</v>
      </c>
      <c r="E15" s="41">
        <v>15855</v>
      </c>
      <c r="F15" s="41">
        <v>273</v>
      </c>
      <c r="G15" s="41">
        <v>925</v>
      </c>
      <c r="H15" s="41">
        <v>24512</v>
      </c>
      <c r="I15" s="41" t="s">
        <v>50</v>
      </c>
      <c r="J15" s="41">
        <v>5926</v>
      </c>
      <c r="K15" s="41">
        <v>16651</v>
      </c>
      <c r="L15" s="41">
        <v>300</v>
      </c>
      <c r="M15" s="41">
        <v>1000</v>
      </c>
      <c r="N15" s="41">
        <v>27077</v>
      </c>
      <c r="O15" s="41" t="s">
        <v>50</v>
      </c>
      <c r="P15" s="41">
        <v>6781</v>
      </c>
      <c r="Q15" s="41">
        <v>17526</v>
      </c>
      <c r="R15" s="41">
        <v>327</v>
      </c>
      <c r="S15" s="41">
        <v>1156</v>
      </c>
      <c r="T15" s="31">
        <v>27673</v>
      </c>
      <c r="U15" s="31">
        <v>0</v>
      </c>
      <c r="V15" s="31">
        <v>6676</v>
      </c>
      <c r="W15" s="31">
        <v>17761</v>
      </c>
      <c r="X15" s="31">
        <v>365</v>
      </c>
      <c r="Y15" s="31">
        <v>1140</v>
      </c>
      <c r="Z15" s="42">
        <v>28980</v>
      </c>
      <c r="AA15" s="42" t="s">
        <v>50</v>
      </c>
      <c r="AB15" s="42">
        <v>7211</v>
      </c>
      <c r="AC15" s="42">
        <v>18377</v>
      </c>
      <c r="AD15" s="42">
        <v>354</v>
      </c>
      <c r="AE15" s="42">
        <v>1211</v>
      </c>
      <c r="AF15" s="42">
        <v>27940</v>
      </c>
      <c r="AG15" s="42" t="s">
        <v>50</v>
      </c>
      <c r="AH15" s="42">
        <v>7205</v>
      </c>
      <c r="AI15" s="42">
        <v>17079</v>
      </c>
      <c r="AJ15" s="42">
        <v>363</v>
      </c>
      <c r="AK15" s="42">
        <v>1319</v>
      </c>
      <c r="AL15" s="42">
        <v>28011</v>
      </c>
      <c r="AM15" s="42" t="s">
        <v>50</v>
      </c>
      <c r="AN15" s="42">
        <v>7396</v>
      </c>
      <c r="AO15" s="42">
        <v>17370</v>
      </c>
      <c r="AP15" s="42">
        <v>487</v>
      </c>
      <c r="AQ15" s="42">
        <v>1346</v>
      </c>
    </row>
    <row r="16" spans="1:43" ht="31.5" x14ac:dyDescent="0.25">
      <c r="A16" s="40" t="s">
        <v>60</v>
      </c>
      <c r="B16" s="41">
        <v>10576</v>
      </c>
      <c r="C16" s="41" t="s">
        <v>50</v>
      </c>
      <c r="D16" s="41">
        <v>289</v>
      </c>
      <c r="E16" s="41">
        <v>3210</v>
      </c>
      <c r="F16" s="41">
        <v>1138</v>
      </c>
      <c r="G16" s="41">
        <v>5622</v>
      </c>
      <c r="H16" s="41">
        <v>10575</v>
      </c>
      <c r="I16" s="41" t="s">
        <v>50</v>
      </c>
      <c r="J16" s="41">
        <v>287</v>
      </c>
      <c r="K16" s="41">
        <v>3343</v>
      </c>
      <c r="L16" s="41">
        <v>1142</v>
      </c>
      <c r="M16" s="41">
        <v>5619</v>
      </c>
      <c r="N16" s="41">
        <v>9768</v>
      </c>
      <c r="O16" s="41" t="s">
        <v>50</v>
      </c>
      <c r="P16" s="41">
        <v>202</v>
      </c>
      <c r="Q16" s="41">
        <v>3718</v>
      </c>
      <c r="R16" s="41">
        <v>1075</v>
      </c>
      <c r="S16" s="41">
        <v>4594</v>
      </c>
      <c r="T16" s="31">
        <v>9747</v>
      </c>
      <c r="U16" s="31">
        <v>0</v>
      </c>
      <c r="V16" s="31">
        <v>279</v>
      </c>
      <c r="W16" s="31">
        <v>3891</v>
      </c>
      <c r="X16" s="31">
        <v>1052</v>
      </c>
      <c r="Y16" s="31">
        <v>4369</v>
      </c>
      <c r="Z16" s="42">
        <v>11059</v>
      </c>
      <c r="AA16" s="42" t="s">
        <v>50</v>
      </c>
      <c r="AB16" s="42">
        <v>290</v>
      </c>
      <c r="AC16" s="42">
        <v>4458</v>
      </c>
      <c r="AD16" s="42">
        <v>2263</v>
      </c>
      <c r="AE16" s="42">
        <v>3844</v>
      </c>
      <c r="AF16" s="42">
        <v>12293</v>
      </c>
      <c r="AG16" s="42" t="s">
        <v>50</v>
      </c>
      <c r="AH16" s="42">
        <v>172</v>
      </c>
      <c r="AI16" s="42">
        <v>5314</v>
      </c>
      <c r="AJ16" s="42">
        <v>2875</v>
      </c>
      <c r="AK16" s="42">
        <v>3499</v>
      </c>
      <c r="AL16" s="42">
        <v>15712</v>
      </c>
      <c r="AM16" s="42" t="s">
        <v>50</v>
      </c>
      <c r="AN16" s="42">
        <v>3011</v>
      </c>
      <c r="AO16" s="42">
        <v>5237</v>
      </c>
      <c r="AP16" s="42">
        <v>3254</v>
      </c>
      <c r="AQ16" s="42">
        <v>3734</v>
      </c>
    </row>
    <row r="17" spans="1:43" ht="31.5" x14ac:dyDescent="0.25">
      <c r="A17" s="40" t="s">
        <v>61</v>
      </c>
      <c r="B17" s="41">
        <v>391704</v>
      </c>
      <c r="C17" s="41">
        <v>348766</v>
      </c>
      <c r="D17" s="41">
        <v>2508</v>
      </c>
      <c r="E17" s="41">
        <v>4729</v>
      </c>
      <c r="F17" s="41">
        <v>1642</v>
      </c>
      <c r="G17" s="41">
        <v>30784</v>
      </c>
      <c r="H17" s="41">
        <v>396214</v>
      </c>
      <c r="I17" s="41">
        <v>352974</v>
      </c>
      <c r="J17" s="41">
        <v>3015</v>
      </c>
      <c r="K17" s="41">
        <v>4463</v>
      </c>
      <c r="L17" s="41">
        <v>1571</v>
      </c>
      <c r="M17" s="41">
        <v>31227</v>
      </c>
      <c r="N17" s="41">
        <v>1650692</v>
      </c>
      <c r="O17" s="41">
        <v>1386556</v>
      </c>
      <c r="P17" s="41">
        <v>3849</v>
      </c>
      <c r="Q17" s="41">
        <v>4750</v>
      </c>
      <c r="R17" s="41">
        <v>1977</v>
      </c>
      <c r="S17" s="41">
        <v>250311</v>
      </c>
      <c r="T17" s="31">
        <v>1655698</v>
      </c>
      <c r="U17" s="31">
        <v>1392348</v>
      </c>
      <c r="V17" s="31">
        <v>4111</v>
      </c>
      <c r="W17" s="31">
        <v>4105</v>
      </c>
      <c r="X17" s="31">
        <v>2021</v>
      </c>
      <c r="Y17" s="31">
        <v>250650</v>
      </c>
      <c r="Z17" s="42">
        <v>1653979</v>
      </c>
      <c r="AA17" s="42">
        <v>1381078</v>
      </c>
      <c r="AB17" s="42">
        <v>5806</v>
      </c>
      <c r="AC17" s="42">
        <v>6184</v>
      </c>
      <c r="AD17" s="42">
        <v>2318</v>
      </c>
      <c r="AE17" s="42">
        <v>256518</v>
      </c>
      <c r="AF17" s="42">
        <v>1819231</v>
      </c>
      <c r="AG17" s="42">
        <v>1565824</v>
      </c>
      <c r="AH17" s="42">
        <v>8743</v>
      </c>
      <c r="AI17" s="42">
        <v>8901</v>
      </c>
      <c r="AJ17" s="42">
        <v>2511</v>
      </c>
      <c r="AK17" s="42">
        <v>230877</v>
      </c>
      <c r="AL17" s="42">
        <v>1843174</v>
      </c>
      <c r="AM17" s="42">
        <v>1594481</v>
      </c>
      <c r="AN17" s="42">
        <v>9767</v>
      </c>
      <c r="AO17" s="42">
        <v>10191</v>
      </c>
      <c r="AP17" s="42">
        <v>2279</v>
      </c>
      <c r="AQ17" s="42">
        <v>224110</v>
      </c>
    </row>
    <row r="18" spans="1:43" ht="31.5" x14ac:dyDescent="0.25">
      <c r="A18" s="40" t="s">
        <v>62</v>
      </c>
      <c r="B18" s="41">
        <v>6025</v>
      </c>
      <c r="C18" s="41" t="s">
        <v>50</v>
      </c>
      <c r="D18" s="41">
        <v>310</v>
      </c>
      <c r="E18" s="41">
        <v>1912</v>
      </c>
      <c r="F18" s="41">
        <v>466</v>
      </c>
      <c r="G18" s="41">
        <v>2999</v>
      </c>
      <c r="H18" s="41">
        <v>6363</v>
      </c>
      <c r="I18" s="41" t="s">
        <v>50</v>
      </c>
      <c r="J18" s="41">
        <v>400</v>
      </c>
      <c r="K18" s="41">
        <v>2163</v>
      </c>
      <c r="L18" s="41">
        <v>473</v>
      </c>
      <c r="M18" s="41">
        <v>3046</v>
      </c>
      <c r="N18" s="41">
        <v>7590</v>
      </c>
      <c r="O18" s="41" t="s">
        <v>50</v>
      </c>
      <c r="P18" s="41">
        <v>874</v>
      </c>
      <c r="Q18" s="41">
        <v>2924</v>
      </c>
      <c r="R18" s="41">
        <v>541</v>
      </c>
      <c r="S18" s="41">
        <v>2972</v>
      </c>
      <c r="T18" s="31">
        <v>7702</v>
      </c>
      <c r="U18" s="31">
        <v>0</v>
      </c>
      <c r="V18" s="31">
        <v>833</v>
      </c>
      <c r="W18" s="31">
        <v>3155</v>
      </c>
      <c r="X18" s="31">
        <v>578</v>
      </c>
      <c r="Y18" s="31">
        <v>2867</v>
      </c>
      <c r="Z18" s="42">
        <v>8958</v>
      </c>
      <c r="AA18" s="42" t="s">
        <v>50</v>
      </c>
      <c r="AB18" s="42">
        <v>814</v>
      </c>
      <c r="AC18" s="42">
        <v>3832</v>
      </c>
      <c r="AD18" s="42">
        <v>887</v>
      </c>
      <c r="AE18" s="42">
        <v>2663</v>
      </c>
      <c r="AF18" s="42">
        <v>9578</v>
      </c>
      <c r="AG18" s="42" t="s">
        <v>50</v>
      </c>
      <c r="AH18" s="42">
        <v>785</v>
      </c>
      <c r="AI18" s="42">
        <v>3697</v>
      </c>
      <c r="AJ18" s="42">
        <v>1116</v>
      </c>
      <c r="AK18" s="42">
        <v>3270</v>
      </c>
      <c r="AL18" s="42">
        <v>8752</v>
      </c>
      <c r="AM18" s="42" t="s">
        <v>50</v>
      </c>
      <c r="AN18" s="42">
        <v>829</v>
      </c>
      <c r="AO18" s="42">
        <v>3567</v>
      </c>
      <c r="AP18" s="42">
        <v>1165</v>
      </c>
      <c r="AQ18" s="42">
        <v>2617</v>
      </c>
    </row>
    <row r="19" spans="1:43" ht="47.25" x14ac:dyDescent="0.25">
      <c r="A19" s="40" t="s">
        <v>63</v>
      </c>
      <c r="B19" s="41">
        <v>8060</v>
      </c>
      <c r="C19" s="41" t="s">
        <v>50</v>
      </c>
      <c r="D19" s="41">
        <v>278</v>
      </c>
      <c r="E19" s="41">
        <v>2765</v>
      </c>
      <c r="F19" s="41">
        <v>1792</v>
      </c>
      <c r="G19" s="41">
        <v>2854</v>
      </c>
      <c r="H19" s="41">
        <v>8484</v>
      </c>
      <c r="I19" s="41" t="s">
        <v>50</v>
      </c>
      <c r="J19" s="41">
        <v>305</v>
      </c>
      <c r="K19" s="41">
        <v>3007</v>
      </c>
      <c r="L19" s="41">
        <v>1630</v>
      </c>
      <c r="M19" s="41">
        <v>3195</v>
      </c>
      <c r="N19" s="41">
        <v>9810</v>
      </c>
      <c r="O19" s="41" t="s">
        <v>50</v>
      </c>
      <c r="P19" s="41">
        <v>1838</v>
      </c>
      <c r="Q19" s="41">
        <v>2944</v>
      </c>
      <c r="R19" s="41">
        <v>1662</v>
      </c>
      <c r="S19" s="41">
        <v>3015</v>
      </c>
      <c r="T19" s="31">
        <v>12514</v>
      </c>
      <c r="U19" s="31">
        <v>0</v>
      </c>
      <c r="V19" s="31">
        <v>5486</v>
      </c>
      <c r="W19" s="31">
        <v>2680</v>
      </c>
      <c r="X19" s="31">
        <v>1498</v>
      </c>
      <c r="Y19" s="31">
        <v>2571</v>
      </c>
      <c r="Z19" s="42">
        <v>15489</v>
      </c>
      <c r="AA19" s="42" t="s">
        <v>50</v>
      </c>
      <c r="AB19" s="42">
        <v>6216</v>
      </c>
      <c r="AC19" s="42">
        <v>3273</v>
      </c>
      <c r="AD19" s="42">
        <v>2123</v>
      </c>
      <c r="AE19" s="42">
        <v>3549</v>
      </c>
      <c r="AF19" s="42">
        <v>15275</v>
      </c>
      <c r="AG19" s="42" t="s">
        <v>50</v>
      </c>
      <c r="AH19" s="42">
        <v>6005</v>
      </c>
      <c r="AI19" s="42">
        <v>2463</v>
      </c>
      <c r="AJ19" s="42">
        <v>2844</v>
      </c>
      <c r="AK19" s="42">
        <v>3648</v>
      </c>
      <c r="AL19" s="42">
        <v>16629</v>
      </c>
      <c r="AM19" s="42" t="s">
        <v>50</v>
      </c>
      <c r="AN19" s="42">
        <v>6034</v>
      </c>
      <c r="AO19" s="42">
        <v>2749</v>
      </c>
      <c r="AP19" s="42">
        <v>3746</v>
      </c>
      <c r="AQ19" s="42">
        <v>3789</v>
      </c>
    </row>
    <row r="20" spans="1:43" ht="48" customHeight="1" x14ac:dyDescent="0.25">
      <c r="A20" s="40" t="s">
        <v>64</v>
      </c>
      <c r="B20" s="41">
        <v>75949</v>
      </c>
      <c r="C20" s="41" t="s">
        <v>50</v>
      </c>
      <c r="D20" s="41">
        <v>50837</v>
      </c>
      <c r="E20" s="41">
        <v>5682</v>
      </c>
      <c r="F20" s="41">
        <v>1708</v>
      </c>
      <c r="G20" s="41">
        <v>16506</v>
      </c>
      <c r="H20" s="41">
        <v>73766</v>
      </c>
      <c r="I20" s="41" t="s">
        <v>50</v>
      </c>
      <c r="J20" s="41">
        <v>52914</v>
      </c>
      <c r="K20" s="41">
        <v>5857</v>
      </c>
      <c r="L20" s="41">
        <v>1547</v>
      </c>
      <c r="M20" s="41">
        <v>12306</v>
      </c>
      <c r="N20" s="41">
        <v>71919</v>
      </c>
      <c r="O20" s="41" t="s">
        <v>50</v>
      </c>
      <c r="P20" s="41">
        <v>48632</v>
      </c>
      <c r="Q20" s="41">
        <v>6232</v>
      </c>
      <c r="R20" s="41">
        <v>1870</v>
      </c>
      <c r="S20" s="41">
        <v>14140</v>
      </c>
      <c r="T20" s="31">
        <v>79036</v>
      </c>
      <c r="U20" s="31">
        <v>0</v>
      </c>
      <c r="V20" s="31">
        <v>50841</v>
      </c>
      <c r="W20" s="31">
        <v>6297</v>
      </c>
      <c r="X20" s="31">
        <v>1851</v>
      </c>
      <c r="Y20" s="31">
        <v>19072</v>
      </c>
      <c r="Z20" s="42">
        <v>89526</v>
      </c>
      <c r="AA20" s="42" t="s">
        <v>50</v>
      </c>
      <c r="AB20" s="42">
        <v>53119</v>
      </c>
      <c r="AC20" s="42">
        <v>8332</v>
      </c>
      <c r="AD20" s="42">
        <v>2528</v>
      </c>
      <c r="AE20" s="42">
        <v>24666</v>
      </c>
      <c r="AF20" s="42">
        <v>91690</v>
      </c>
      <c r="AG20" s="42" t="s">
        <v>50</v>
      </c>
      <c r="AH20" s="42">
        <v>52823</v>
      </c>
      <c r="AI20" s="42">
        <v>7602</v>
      </c>
      <c r="AJ20" s="42">
        <v>4157</v>
      </c>
      <c r="AK20" s="42">
        <v>26871</v>
      </c>
      <c r="AL20" s="42">
        <v>94050</v>
      </c>
      <c r="AM20" s="42" t="s">
        <v>50</v>
      </c>
      <c r="AN20" s="42">
        <v>47217</v>
      </c>
      <c r="AO20" s="42">
        <v>11793</v>
      </c>
      <c r="AP20" s="42">
        <v>4730</v>
      </c>
      <c r="AQ20" s="42">
        <v>28934</v>
      </c>
    </row>
    <row r="21" spans="1:43" x14ac:dyDescent="0.25">
      <c r="A21" s="40" t="s">
        <v>65</v>
      </c>
      <c r="B21" s="41">
        <v>43922</v>
      </c>
      <c r="C21" s="41" t="s">
        <v>50</v>
      </c>
      <c r="D21" s="41">
        <v>3538</v>
      </c>
      <c r="E21" s="41">
        <v>10972</v>
      </c>
      <c r="F21" s="41">
        <v>711</v>
      </c>
      <c r="G21" s="41">
        <v>26004</v>
      </c>
      <c r="H21" s="41">
        <v>45138</v>
      </c>
      <c r="I21" s="41" t="s">
        <v>50</v>
      </c>
      <c r="J21" s="41">
        <v>3718</v>
      </c>
      <c r="K21" s="41">
        <v>11798</v>
      </c>
      <c r="L21" s="41">
        <v>741</v>
      </c>
      <c r="M21" s="41">
        <v>26193</v>
      </c>
      <c r="N21" s="41">
        <v>46851</v>
      </c>
      <c r="O21" s="41" t="s">
        <v>50</v>
      </c>
      <c r="P21" s="41">
        <v>3965</v>
      </c>
      <c r="Q21" s="41">
        <v>12395</v>
      </c>
      <c r="R21" s="41">
        <v>824</v>
      </c>
      <c r="S21" s="41">
        <v>27179</v>
      </c>
      <c r="T21" s="31">
        <v>50835</v>
      </c>
      <c r="U21" s="31">
        <v>0</v>
      </c>
      <c r="V21" s="31">
        <v>4597</v>
      </c>
      <c r="W21" s="31">
        <v>14044</v>
      </c>
      <c r="X21" s="31">
        <v>1033</v>
      </c>
      <c r="Y21" s="31">
        <v>28504</v>
      </c>
      <c r="Z21" s="42">
        <v>58896</v>
      </c>
      <c r="AA21" s="42" t="s">
        <v>50</v>
      </c>
      <c r="AB21" s="42">
        <v>6592</v>
      </c>
      <c r="AC21" s="42">
        <v>15162</v>
      </c>
      <c r="AD21" s="42">
        <v>1686</v>
      </c>
      <c r="AE21" s="42">
        <v>32830</v>
      </c>
      <c r="AF21" s="42">
        <v>58506</v>
      </c>
      <c r="AG21" s="42" t="s">
        <v>50</v>
      </c>
      <c r="AH21" s="42">
        <v>7424</v>
      </c>
      <c r="AI21" s="42">
        <v>15079</v>
      </c>
      <c r="AJ21" s="42">
        <v>2905</v>
      </c>
      <c r="AK21" s="42">
        <v>32847</v>
      </c>
      <c r="AL21" s="42">
        <v>59614</v>
      </c>
      <c r="AM21" s="42" t="s">
        <v>50</v>
      </c>
      <c r="AN21" s="42">
        <v>9176</v>
      </c>
      <c r="AO21" s="42">
        <v>15922</v>
      </c>
      <c r="AP21" s="42">
        <v>3402</v>
      </c>
      <c r="AQ21" s="42">
        <v>30663</v>
      </c>
    </row>
    <row r="22" spans="1:43" ht="47.25" x14ac:dyDescent="0.25">
      <c r="A22" s="40" t="s">
        <v>66</v>
      </c>
      <c r="B22" s="41">
        <v>27054</v>
      </c>
      <c r="C22" s="41">
        <v>3738</v>
      </c>
      <c r="D22" s="41">
        <v>472</v>
      </c>
      <c r="E22" s="41">
        <v>11319</v>
      </c>
      <c r="F22" s="41">
        <v>841</v>
      </c>
      <c r="G22" s="41">
        <v>9780</v>
      </c>
      <c r="H22" s="41">
        <v>29086</v>
      </c>
      <c r="I22" s="41">
        <v>3780</v>
      </c>
      <c r="J22" s="41">
        <v>417</v>
      </c>
      <c r="K22" s="41">
        <v>12562</v>
      </c>
      <c r="L22" s="41">
        <v>1010</v>
      </c>
      <c r="M22" s="41">
        <v>10477</v>
      </c>
      <c r="N22" s="41">
        <v>30502</v>
      </c>
      <c r="O22" s="41">
        <v>3629</v>
      </c>
      <c r="P22" s="41">
        <v>388</v>
      </c>
      <c r="Q22" s="41">
        <v>14173</v>
      </c>
      <c r="R22" s="41">
        <v>1133</v>
      </c>
      <c r="S22" s="41">
        <v>10387</v>
      </c>
      <c r="T22" s="31">
        <v>34458</v>
      </c>
      <c r="U22" s="31">
        <v>4145</v>
      </c>
      <c r="V22" s="31">
        <v>369</v>
      </c>
      <c r="W22" s="31">
        <v>16476</v>
      </c>
      <c r="X22" s="31">
        <v>1331</v>
      </c>
      <c r="Y22" s="31">
        <v>11345</v>
      </c>
      <c r="Z22" s="42">
        <v>42445</v>
      </c>
      <c r="AA22" s="42">
        <v>4699</v>
      </c>
      <c r="AB22" s="42">
        <v>439</v>
      </c>
      <c r="AC22" s="42">
        <v>20927</v>
      </c>
      <c r="AD22" s="42">
        <v>1644</v>
      </c>
      <c r="AE22" s="42">
        <v>13418</v>
      </c>
      <c r="AF22" s="42">
        <v>46930</v>
      </c>
      <c r="AG22" s="42">
        <v>1874</v>
      </c>
      <c r="AH22" s="42">
        <v>3687</v>
      </c>
      <c r="AI22" s="42">
        <v>24233</v>
      </c>
      <c r="AJ22" s="42">
        <v>2069</v>
      </c>
      <c r="AK22" s="42">
        <v>13548</v>
      </c>
      <c r="AL22" s="42">
        <v>50193</v>
      </c>
      <c r="AM22" s="42">
        <v>1764</v>
      </c>
      <c r="AN22" s="42">
        <v>3958</v>
      </c>
      <c r="AO22" s="42">
        <v>26405</v>
      </c>
      <c r="AP22" s="42">
        <v>2590</v>
      </c>
      <c r="AQ22" s="42">
        <v>13947</v>
      </c>
    </row>
    <row r="23" spans="1:43" ht="47.25" x14ac:dyDescent="0.25">
      <c r="A23" s="40" t="s">
        <v>67</v>
      </c>
      <c r="B23" s="41">
        <v>13815</v>
      </c>
      <c r="C23" s="41" t="s">
        <v>50</v>
      </c>
      <c r="D23" s="41">
        <v>7508</v>
      </c>
      <c r="E23" s="41">
        <v>2483</v>
      </c>
      <c r="F23" s="41">
        <v>462</v>
      </c>
      <c r="G23" s="41">
        <v>2141</v>
      </c>
      <c r="H23" s="41">
        <v>13655</v>
      </c>
      <c r="I23" s="41" t="s">
        <v>50</v>
      </c>
      <c r="J23" s="41">
        <v>7400</v>
      </c>
      <c r="K23" s="41">
        <v>2427</v>
      </c>
      <c r="L23" s="41">
        <v>450</v>
      </c>
      <c r="M23" s="41">
        <v>2196</v>
      </c>
      <c r="N23" s="41">
        <v>16744</v>
      </c>
      <c r="O23" s="41" t="s">
        <v>50</v>
      </c>
      <c r="P23" s="41">
        <v>7961</v>
      </c>
      <c r="Q23" s="41">
        <v>3094</v>
      </c>
      <c r="R23" s="41">
        <v>468</v>
      </c>
      <c r="S23" s="41">
        <v>3981</v>
      </c>
      <c r="T23" s="31">
        <v>16338</v>
      </c>
      <c r="U23" s="31">
        <v>0</v>
      </c>
      <c r="V23" s="31">
        <v>7675</v>
      </c>
      <c r="W23" s="31">
        <v>3366</v>
      </c>
      <c r="X23" s="31">
        <v>454</v>
      </c>
      <c r="Y23" s="31">
        <v>3646</v>
      </c>
      <c r="Z23" s="42">
        <v>21691</v>
      </c>
      <c r="AA23" s="42" t="s">
        <v>50</v>
      </c>
      <c r="AB23" s="42">
        <v>7533</v>
      </c>
      <c r="AC23" s="42">
        <v>4308</v>
      </c>
      <c r="AD23" s="42">
        <v>628</v>
      </c>
      <c r="AE23" s="42">
        <v>7905</v>
      </c>
      <c r="AF23" s="42">
        <v>22698</v>
      </c>
      <c r="AG23" s="42" t="s">
        <v>50</v>
      </c>
      <c r="AH23" s="42">
        <v>6775</v>
      </c>
      <c r="AI23" s="42">
        <v>5270</v>
      </c>
      <c r="AJ23" s="42">
        <v>569</v>
      </c>
      <c r="AK23" s="42">
        <v>9609</v>
      </c>
      <c r="AL23" s="42">
        <v>26313</v>
      </c>
      <c r="AM23" s="42" t="s">
        <v>50</v>
      </c>
      <c r="AN23" s="42">
        <v>6528</v>
      </c>
      <c r="AO23" s="42">
        <v>5970</v>
      </c>
      <c r="AP23" s="42">
        <v>712</v>
      </c>
      <c r="AQ23" s="42">
        <v>12563</v>
      </c>
    </row>
    <row r="24" spans="1:43" ht="24.75" customHeight="1" x14ac:dyDescent="0.25">
      <c r="A24" s="40" t="s">
        <v>68</v>
      </c>
      <c r="B24" s="41">
        <v>1468</v>
      </c>
      <c r="C24" s="41" t="s">
        <v>50</v>
      </c>
      <c r="D24" s="41">
        <v>42</v>
      </c>
      <c r="E24" s="41">
        <v>871</v>
      </c>
      <c r="F24" s="41">
        <v>121</v>
      </c>
      <c r="G24" s="41">
        <v>404</v>
      </c>
      <c r="H24" s="41">
        <v>1471</v>
      </c>
      <c r="I24" s="41" t="s">
        <v>50</v>
      </c>
      <c r="J24" s="41">
        <v>40</v>
      </c>
      <c r="K24" s="41">
        <v>871</v>
      </c>
      <c r="L24" s="41">
        <v>125</v>
      </c>
      <c r="M24" s="41">
        <v>406</v>
      </c>
      <c r="N24" s="41">
        <v>1406</v>
      </c>
      <c r="O24" s="41" t="s">
        <v>50</v>
      </c>
      <c r="P24" s="41">
        <v>35</v>
      </c>
      <c r="Q24" s="41">
        <v>856</v>
      </c>
      <c r="R24" s="41">
        <v>121</v>
      </c>
      <c r="S24" s="41">
        <v>368</v>
      </c>
      <c r="T24" s="31">
        <v>1560</v>
      </c>
      <c r="U24" s="31">
        <v>0</v>
      </c>
      <c r="V24" s="31">
        <v>48</v>
      </c>
      <c r="W24" s="31">
        <v>924</v>
      </c>
      <c r="X24" s="31">
        <v>133</v>
      </c>
      <c r="Y24" s="31">
        <v>435</v>
      </c>
      <c r="Z24" s="42">
        <v>1391</v>
      </c>
      <c r="AA24" s="42" t="s">
        <v>50</v>
      </c>
      <c r="AB24" s="42">
        <v>28</v>
      </c>
      <c r="AC24" s="42">
        <v>700</v>
      </c>
      <c r="AD24" s="42">
        <v>136</v>
      </c>
      <c r="AE24" s="42">
        <v>373</v>
      </c>
      <c r="AF24" s="42">
        <v>1289</v>
      </c>
      <c r="AG24" s="42" t="s">
        <v>50</v>
      </c>
      <c r="AH24" s="42">
        <v>31</v>
      </c>
      <c r="AI24" s="42">
        <v>698</v>
      </c>
      <c r="AJ24" s="42">
        <v>148</v>
      </c>
      <c r="AK24" s="42">
        <v>252</v>
      </c>
      <c r="AL24" s="42">
        <v>1226</v>
      </c>
      <c r="AM24" s="42" t="s">
        <v>50</v>
      </c>
      <c r="AN24" s="42">
        <v>31</v>
      </c>
      <c r="AO24" s="42">
        <v>711</v>
      </c>
      <c r="AP24" s="42">
        <v>153</v>
      </c>
      <c r="AQ24" s="42">
        <v>221</v>
      </c>
    </row>
    <row r="26" spans="1:43" s="9" customFormat="1" ht="18.75" x14ac:dyDescent="0.25">
      <c r="A26" s="35" t="s">
        <v>69</v>
      </c>
      <c r="J26" s="43"/>
      <c r="K26" s="33"/>
    </row>
    <row r="27" spans="1:43" s="9" customFormat="1" ht="36.75" customHeight="1" x14ac:dyDescent="0.25">
      <c r="A27" s="66" t="s">
        <v>70</v>
      </c>
      <c r="B27" s="66"/>
      <c r="C27" s="66"/>
      <c r="D27" s="66"/>
      <c r="E27" s="66"/>
      <c r="F27" s="66"/>
      <c r="G27" s="66"/>
      <c r="H27" s="66"/>
      <c r="I27" s="66"/>
      <c r="J27" s="43"/>
      <c r="K27" s="33"/>
    </row>
  </sheetData>
  <mergeCells count="10">
    <mergeCell ref="A2:J2"/>
    <mergeCell ref="A3:A4"/>
    <mergeCell ref="B3:G3"/>
    <mergeCell ref="H3:M3"/>
    <mergeCell ref="N3:S3"/>
    <mergeCell ref="T3:Y3"/>
    <mergeCell ref="Z3:AE3"/>
    <mergeCell ref="AF3:AK3"/>
    <mergeCell ref="AL3:AQ3"/>
    <mergeCell ref="A27:I27"/>
  </mergeCells>
  <hyperlinks>
    <hyperlink ref="A1" location="Содержание!B5" display="К содержанию" xr:uid="{00000000-0004-0000-0200-000000000000}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A22"/>
  <sheetViews>
    <sheetView topLeftCell="A10" zoomScaleNormal="100" workbookViewId="0">
      <selection activeCell="A22" sqref="A22"/>
    </sheetView>
  </sheetViews>
  <sheetFormatPr defaultColWidth="8.7109375" defaultRowHeight="15" x14ac:dyDescent="0.25"/>
  <cols>
    <col min="1" max="1" width="35.7109375" customWidth="1"/>
    <col min="2" max="2" width="14.42578125" customWidth="1"/>
    <col min="3" max="3" width="13.28515625" customWidth="1"/>
    <col min="4" max="4" width="11.42578125" customWidth="1"/>
    <col min="5" max="5" width="13.7109375" customWidth="1"/>
    <col min="6" max="6" width="15.7109375" customWidth="1"/>
    <col min="7" max="7" width="12.42578125" customWidth="1"/>
    <col min="8" max="8" width="15.5703125" customWidth="1"/>
    <col min="9" max="9" width="15" customWidth="1"/>
    <col min="10" max="10" width="14.42578125" customWidth="1"/>
    <col min="11" max="12" width="15" customWidth="1"/>
    <col min="13" max="13" width="11.42578125" customWidth="1"/>
    <col min="14" max="14" width="14.42578125" customWidth="1"/>
    <col min="15" max="15" width="13.140625" customWidth="1"/>
    <col min="16" max="16" width="12" customWidth="1"/>
    <col min="17" max="17" width="14" customWidth="1"/>
    <col min="18" max="18" width="13.7109375" customWidth="1"/>
    <col min="19" max="19" width="11.42578125" customWidth="1"/>
    <col min="20" max="20" width="14.7109375" customWidth="1"/>
    <col min="21" max="21" width="13.28515625" customWidth="1"/>
    <col min="22" max="22" width="13.7109375" customWidth="1"/>
    <col min="23" max="23" width="12.7109375" customWidth="1"/>
    <col min="24" max="24" width="13.7109375" customWidth="1"/>
    <col min="25" max="25" width="13.28515625" customWidth="1"/>
    <col min="26" max="26" width="15" customWidth="1"/>
    <col min="27" max="27" width="12.85546875" customWidth="1"/>
    <col min="28" max="28" width="12" customWidth="1"/>
    <col min="29" max="29" width="12.7109375" customWidth="1"/>
    <col min="30" max="30" width="13.85546875" customWidth="1"/>
    <col min="31" max="31" width="13.7109375" customWidth="1"/>
    <col min="32" max="32" width="14.5703125" customWidth="1"/>
    <col min="33" max="33" width="12.7109375" customWidth="1"/>
    <col min="34" max="34" width="9.5703125" customWidth="1"/>
    <col min="35" max="35" width="12.7109375" customWidth="1"/>
    <col min="36" max="36" width="15.85546875" customWidth="1"/>
    <col min="37" max="37" width="13.140625" customWidth="1"/>
    <col min="38" max="38" width="14.42578125" customWidth="1"/>
    <col min="39" max="39" width="13" customWidth="1"/>
    <col min="40" max="40" width="9.5703125" customWidth="1"/>
    <col min="41" max="41" width="13.85546875" customWidth="1"/>
    <col min="42" max="42" width="14.5703125" customWidth="1"/>
    <col min="43" max="43" width="16" customWidth="1"/>
    <col min="44" max="44" width="14.85546875" customWidth="1"/>
    <col min="45" max="45" width="13.28515625" customWidth="1"/>
    <col min="46" max="46" width="9.5703125" customWidth="1"/>
    <col min="47" max="47" width="14.85546875" customWidth="1"/>
    <col min="48" max="48" width="15" customWidth="1"/>
    <col min="49" max="49" width="15.7109375" customWidth="1"/>
    <col min="50" max="50" width="15" customWidth="1"/>
    <col min="51" max="51" width="16" customWidth="1"/>
    <col min="52" max="52" width="12.140625" customWidth="1"/>
    <col min="53" max="53" width="14.42578125" customWidth="1"/>
    <col min="54" max="54" width="14.85546875" customWidth="1"/>
    <col min="55" max="55" width="15.85546875" customWidth="1"/>
    <col min="56" max="56" width="14.85546875" customWidth="1"/>
    <col min="57" max="57" width="14.140625" customWidth="1"/>
    <col min="58" max="58" width="12" customWidth="1"/>
    <col min="59" max="59" width="14.5703125" customWidth="1"/>
    <col min="60" max="60" width="14.28515625" customWidth="1"/>
    <col min="61" max="61" width="13.7109375" customWidth="1"/>
    <col min="62" max="62" width="15.85546875" customWidth="1"/>
    <col min="63" max="63" width="14.28515625" customWidth="1"/>
    <col min="64" max="64" width="11.42578125" customWidth="1"/>
    <col min="65" max="65" width="15.28515625" customWidth="1"/>
    <col min="66" max="66" width="15.7109375" customWidth="1"/>
    <col min="67" max="67" width="13.5703125" customWidth="1"/>
    <col min="68" max="68" width="14.5703125" customWidth="1"/>
    <col min="69" max="69" width="14.42578125" customWidth="1"/>
    <col min="70" max="70" width="11.7109375" customWidth="1"/>
    <col min="71" max="71" width="14.7109375" customWidth="1"/>
    <col min="72" max="72" width="14.85546875" customWidth="1"/>
    <col min="73" max="73" width="13.85546875" customWidth="1"/>
    <col min="74" max="74" width="14.140625" customWidth="1"/>
    <col min="75" max="75" width="14.28515625" customWidth="1"/>
    <col min="76" max="76" width="11.5703125" customWidth="1"/>
    <col min="77" max="77" width="15" customWidth="1"/>
    <col min="78" max="78" width="14.42578125" customWidth="1"/>
    <col min="79" max="79" width="15.85546875" customWidth="1"/>
  </cols>
  <sheetData>
    <row r="1" spans="1:79" ht="33" customHeight="1" x14ac:dyDescent="0.25">
      <c r="A1" s="70" t="s">
        <v>40</v>
      </c>
      <c r="B1" s="70"/>
      <c r="C1" s="70"/>
    </row>
    <row r="2" spans="1:79" ht="15.75" x14ac:dyDescent="0.25">
      <c r="A2" s="8" t="s">
        <v>71</v>
      </c>
    </row>
    <row r="3" spans="1:79" ht="15.75" x14ac:dyDescent="0.25">
      <c r="A3" s="71"/>
      <c r="B3" s="69">
        <v>2004</v>
      </c>
      <c r="C3" s="69"/>
      <c r="D3" s="69"/>
      <c r="E3" s="69"/>
      <c r="F3" s="69"/>
      <c r="G3" s="69"/>
      <c r="H3" s="69">
        <v>2005</v>
      </c>
      <c r="I3" s="69"/>
      <c r="J3" s="69"/>
      <c r="K3" s="69"/>
      <c r="L3" s="69"/>
      <c r="M3" s="69"/>
      <c r="N3" s="69">
        <v>2006</v>
      </c>
      <c r="O3" s="69"/>
      <c r="P3" s="69"/>
      <c r="Q3" s="69"/>
      <c r="R3" s="69"/>
      <c r="S3" s="69"/>
      <c r="T3" s="69">
        <v>2007</v>
      </c>
      <c r="U3" s="69"/>
      <c r="V3" s="69"/>
      <c r="W3" s="69"/>
      <c r="X3" s="69"/>
      <c r="Y3" s="69"/>
      <c r="Z3" s="69">
        <v>2008</v>
      </c>
      <c r="AA3" s="69"/>
      <c r="AB3" s="69"/>
      <c r="AC3" s="69"/>
      <c r="AD3" s="69"/>
      <c r="AE3" s="69"/>
      <c r="AF3" s="69">
        <v>2009</v>
      </c>
      <c r="AG3" s="69"/>
      <c r="AH3" s="69"/>
      <c r="AI3" s="69"/>
      <c r="AJ3" s="69"/>
      <c r="AK3" s="69"/>
      <c r="AL3" s="69">
        <v>2010</v>
      </c>
      <c r="AM3" s="69"/>
      <c r="AN3" s="69"/>
      <c r="AO3" s="69"/>
      <c r="AP3" s="69"/>
      <c r="AQ3" s="69"/>
      <c r="AR3" s="69">
        <v>2011</v>
      </c>
      <c r="AS3" s="69"/>
      <c r="AT3" s="69"/>
      <c r="AU3" s="69"/>
      <c r="AV3" s="69"/>
      <c r="AW3" s="69"/>
      <c r="AX3" s="69">
        <v>2012</v>
      </c>
      <c r="AY3" s="69"/>
      <c r="AZ3" s="69"/>
      <c r="BA3" s="69"/>
      <c r="BB3" s="69"/>
      <c r="BC3" s="69"/>
      <c r="BD3" s="69">
        <v>2013</v>
      </c>
      <c r="BE3" s="69"/>
      <c r="BF3" s="69"/>
      <c r="BG3" s="69"/>
      <c r="BH3" s="69"/>
      <c r="BI3" s="69"/>
      <c r="BJ3" s="69">
        <v>2014</v>
      </c>
      <c r="BK3" s="69"/>
      <c r="BL3" s="69"/>
      <c r="BM3" s="69"/>
      <c r="BN3" s="69"/>
      <c r="BO3" s="69"/>
      <c r="BP3" s="69">
        <v>2015</v>
      </c>
      <c r="BQ3" s="69"/>
      <c r="BR3" s="69"/>
      <c r="BS3" s="69"/>
      <c r="BT3" s="69"/>
      <c r="BU3" s="69"/>
      <c r="BV3" s="69">
        <v>2016</v>
      </c>
      <c r="BW3" s="69"/>
      <c r="BX3" s="69"/>
      <c r="BY3" s="69"/>
      <c r="BZ3" s="69"/>
      <c r="CA3" s="69"/>
    </row>
    <row r="4" spans="1:79" ht="47.25" x14ac:dyDescent="0.25">
      <c r="A4" s="71"/>
      <c r="B4" s="1" t="s">
        <v>42</v>
      </c>
      <c r="C4" s="1" t="s">
        <v>72</v>
      </c>
      <c r="D4" s="1" t="s">
        <v>73</v>
      </c>
      <c r="E4" s="1" t="s">
        <v>44</v>
      </c>
      <c r="F4" s="1" t="s">
        <v>45</v>
      </c>
      <c r="G4" s="1" t="s">
        <v>46</v>
      </c>
      <c r="H4" s="1" t="s">
        <v>42</v>
      </c>
      <c r="I4" s="1" t="s">
        <v>72</v>
      </c>
      <c r="J4" s="1" t="s">
        <v>73</v>
      </c>
      <c r="K4" s="1" t="s">
        <v>44</v>
      </c>
      <c r="L4" s="1" t="s">
        <v>45</v>
      </c>
      <c r="M4" s="1" t="s">
        <v>46</v>
      </c>
      <c r="N4" s="1" t="s">
        <v>42</v>
      </c>
      <c r="O4" s="1" t="s">
        <v>72</v>
      </c>
      <c r="P4" s="1" t="s">
        <v>73</v>
      </c>
      <c r="Q4" s="1" t="s">
        <v>44</v>
      </c>
      <c r="R4" s="1" t="s">
        <v>45</v>
      </c>
      <c r="S4" s="1" t="s">
        <v>46</v>
      </c>
      <c r="T4" s="1" t="s">
        <v>42</v>
      </c>
      <c r="U4" s="1" t="s">
        <v>72</v>
      </c>
      <c r="V4" s="1" t="s">
        <v>73</v>
      </c>
      <c r="W4" s="1" t="s">
        <v>44</v>
      </c>
      <c r="X4" s="1" t="s">
        <v>45</v>
      </c>
      <c r="Y4" s="1" t="s">
        <v>46</v>
      </c>
      <c r="Z4" s="1" t="s">
        <v>42</v>
      </c>
      <c r="AA4" s="1" t="s">
        <v>72</v>
      </c>
      <c r="AB4" s="1" t="s">
        <v>73</v>
      </c>
      <c r="AC4" s="1" t="s">
        <v>44</v>
      </c>
      <c r="AD4" s="1" t="s">
        <v>45</v>
      </c>
      <c r="AE4" s="1" t="s">
        <v>46</v>
      </c>
      <c r="AF4" s="1" t="s">
        <v>42</v>
      </c>
      <c r="AG4" s="1" t="s">
        <v>72</v>
      </c>
      <c r="AH4" s="1" t="s">
        <v>73</v>
      </c>
      <c r="AI4" s="1" t="s">
        <v>44</v>
      </c>
      <c r="AJ4" s="1" t="s">
        <v>45</v>
      </c>
      <c r="AK4" s="1" t="s">
        <v>46</v>
      </c>
      <c r="AL4" s="1" t="s">
        <v>42</v>
      </c>
      <c r="AM4" s="1" t="s">
        <v>72</v>
      </c>
      <c r="AN4" s="1" t="s">
        <v>73</v>
      </c>
      <c r="AO4" s="1" t="s">
        <v>44</v>
      </c>
      <c r="AP4" s="1" t="s">
        <v>45</v>
      </c>
      <c r="AQ4" s="1" t="s">
        <v>46</v>
      </c>
      <c r="AR4" s="1" t="s">
        <v>42</v>
      </c>
      <c r="AS4" s="1" t="s">
        <v>72</v>
      </c>
      <c r="AT4" s="1" t="s">
        <v>73</v>
      </c>
      <c r="AU4" s="1" t="s">
        <v>44</v>
      </c>
      <c r="AV4" s="1" t="s">
        <v>45</v>
      </c>
      <c r="AW4" s="1" t="s">
        <v>46</v>
      </c>
      <c r="AX4" s="1" t="s">
        <v>42</v>
      </c>
      <c r="AY4" s="1" t="s">
        <v>72</v>
      </c>
      <c r="AZ4" s="1" t="s">
        <v>73</v>
      </c>
      <c r="BA4" s="1" t="s">
        <v>44</v>
      </c>
      <c r="BB4" s="1" t="s">
        <v>45</v>
      </c>
      <c r="BC4" s="1" t="s">
        <v>46</v>
      </c>
      <c r="BD4" s="1" t="s">
        <v>42</v>
      </c>
      <c r="BE4" s="1" t="s">
        <v>72</v>
      </c>
      <c r="BF4" s="1" t="s">
        <v>73</v>
      </c>
      <c r="BG4" s="1" t="s">
        <v>44</v>
      </c>
      <c r="BH4" s="1" t="s">
        <v>45</v>
      </c>
      <c r="BI4" s="1" t="s">
        <v>46</v>
      </c>
      <c r="BJ4" s="1" t="s">
        <v>42</v>
      </c>
      <c r="BK4" s="1" t="s">
        <v>72</v>
      </c>
      <c r="BL4" s="1" t="s">
        <v>73</v>
      </c>
      <c r="BM4" s="1" t="s">
        <v>44</v>
      </c>
      <c r="BN4" s="1" t="s">
        <v>45</v>
      </c>
      <c r="BO4" s="1" t="s">
        <v>46</v>
      </c>
      <c r="BP4" s="1" t="s">
        <v>42</v>
      </c>
      <c r="BQ4" s="1" t="s">
        <v>72</v>
      </c>
      <c r="BR4" s="1" t="s">
        <v>73</v>
      </c>
      <c r="BS4" s="1" t="s">
        <v>44</v>
      </c>
      <c r="BT4" s="1" t="s">
        <v>45</v>
      </c>
      <c r="BU4" s="1" t="s">
        <v>46</v>
      </c>
      <c r="BV4" s="1" t="s">
        <v>42</v>
      </c>
      <c r="BW4" s="1" t="s">
        <v>72</v>
      </c>
      <c r="BX4" s="1" t="s">
        <v>73</v>
      </c>
      <c r="BY4" s="1" t="s">
        <v>44</v>
      </c>
      <c r="BZ4" s="1" t="s">
        <v>45</v>
      </c>
      <c r="CA4" s="1" t="s">
        <v>46</v>
      </c>
    </row>
    <row r="5" spans="1:79" s="46" customFormat="1" ht="15.75" x14ac:dyDescent="0.25">
      <c r="A5" s="44" t="s">
        <v>23</v>
      </c>
      <c r="B5" s="45">
        <v>109247000</v>
      </c>
      <c r="C5" s="45">
        <v>26201000</v>
      </c>
      <c r="D5" s="45">
        <v>2976000</v>
      </c>
      <c r="E5" s="45">
        <v>35804000</v>
      </c>
      <c r="F5" s="45">
        <v>37790000</v>
      </c>
      <c r="G5" s="45">
        <v>7399000</v>
      </c>
      <c r="H5" s="45">
        <v>132212434</v>
      </c>
      <c r="I5" s="45">
        <v>29171190</v>
      </c>
      <c r="J5" s="45">
        <v>2659102</v>
      </c>
      <c r="K5" s="45">
        <v>44610230</v>
      </c>
      <c r="L5" s="45">
        <v>47581862</v>
      </c>
      <c r="M5" s="45">
        <v>8605917</v>
      </c>
      <c r="N5" s="45">
        <v>160187630</v>
      </c>
      <c r="O5" s="45">
        <v>34701045</v>
      </c>
      <c r="P5" s="45">
        <v>2338149</v>
      </c>
      <c r="Q5" s="45">
        <v>53180035</v>
      </c>
      <c r="R5" s="45">
        <v>60560584</v>
      </c>
      <c r="S5" s="45">
        <v>9136310</v>
      </c>
      <c r="T5" s="45">
        <v>211104714</v>
      </c>
      <c r="U5" s="45">
        <v>46315420</v>
      </c>
      <c r="V5" s="45">
        <v>1865085</v>
      </c>
      <c r="W5" s="45">
        <v>63059491</v>
      </c>
      <c r="X5" s="45">
        <v>83481407</v>
      </c>
      <c r="Y5" s="45">
        <v>12380311</v>
      </c>
      <c r="Z5" s="45">
        <v>252490723</v>
      </c>
      <c r="AA5" s="45">
        <v>61799140</v>
      </c>
      <c r="AB5" s="45">
        <v>1621475</v>
      </c>
      <c r="AC5" s="45">
        <v>70001467</v>
      </c>
      <c r="AD5" s="45">
        <v>98905704</v>
      </c>
      <c r="AE5" s="45">
        <v>15916072</v>
      </c>
      <c r="AF5" s="45">
        <v>295450730</v>
      </c>
      <c r="AG5" s="45">
        <v>77158701</v>
      </c>
      <c r="AH5" s="45">
        <v>599408</v>
      </c>
      <c r="AI5" s="45">
        <v>78174680</v>
      </c>
      <c r="AJ5" s="45">
        <v>116390132</v>
      </c>
      <c r="AK5" s="45">
        <v>16173820</v>
      </c>
      <c r="AL5" s="45">
        <v>339358971</v>
      </c>
      <c r="AM5" s="45">
        <v>86238773</v>
      </c>
      <c r="AN5" s="45">
        <v>704303</v>
      </c>
      <c r="AO5" s="45">
        <v>88897934</v>
      </c>
      <c r="AP5" s="45">
        <v>138330293</v>
      </c>
      <c r="AQ5" s="45">
        <v>18057999</v>
      </c>
      <c r="AR5" s="45">
        <v>387827839</v>
      </c>
      <c r="AS5" s="45">
        <v>97464749</v>
      </c>
      <c r="AT5" s="45">
        <v>963172</v>
      </c>
      <c r="AU5" s="45">
        <v>105705024</v>
      </c>
      <c r="AV5" s="45">
        <v>155244580</v>
      </c>
      <c r="AW5" s="45">
        <v>21237882</v>
      </c>
      <c r="AX5" s="45">
        <v>437989393</v>
      </c>
      <c r="AY5" s="45">
        <v>110675721</v>
      </c>
      <c r="AZ5" s="45">
        <v>1418041</v>
      </c>
      <c r="BA5" s="45">
        <v>116773552</v>
      </c>
      <c r="BB5" s="45">
        <v>177788170</v>
      </c>
      <c r="BC5" s="45">
        <v>24908665</v>
      </c>
      <c r="BD5" s="45">
        <v>486510091</v>
      </c>
      <c r="BE5" s="45">
        <v>126234740</v>
      </c>
      <c r="BF5" s="45">
        <v>1179937</v>
      </c>
      <c r="BG5" s="45">
        <v>127972542</v>
      </c>
      <c r="BH5" s="45">
        <v>196304855</v>
      </c>
      <c r="BI5" s="45">
        <v>27998994</v>
      </c>
      <c r="BJ5" s="45">
        <v>539814221</v>
      </c>
      <c r="BK5" s="45">
        <v>139664083</v>
      </c>
      <c r="BL5" s="45">
        <v>2388438</v>
      </c>
      <c r="BM5" s="45">
        <v>143153550</v>
      </c>
      <c r="BN5" s="45">
        <v>216917802</v>
      </c>
      <c r="BO5" s="45">
        <v>31486486</v>
      </c>
      <c r="BP5" s="45">
        <v>587096816</v>
      </c>
      <c r="BQ5" s="45">
        <v>146154228</v>
      </c>
      <c r="BR5" s="45">
        <v>2533269</v>
      </c>
      <c r="BS5" s="45">
        <v>159331476</v>
      </c>
      <c r="BT5" s="45">
        <v>239941764</v>
      </c>
      <c r="BU5" s="45">
        <v>32432893</v>
      </c>
      <c r="BV5" s="45">
        <v>652243922</v>
      </c>
      <c r="BW5" s="45">
        <v>160034114</v>
      </c>
      <c r="BX5" s="45">
        <v>2630242</v>
      </c>
      <c r="BY5" s="45">
        <v>168870585</v>
      </c>
      <c r="BZ5" s="45">
        <v>276684435</v>
      </c>
      <c r="CA5" s="45">
        <v>35854074</v>
      </c>
    </row>
    <row r="6" spans="1:79" ht="31.5" x14ac:dyDescent="0.25">
      <c r="A6" s="2" t="s">
        <v>24</v>
      </c>
      <c r="B6" s="47">
        <v>14618000</v>
      </c>
      <c r="C6" s="47">
        <v>4362000</v>
      </c>
      <c r="D6" s="47">
        <v>215000</v>
      </c>
      <c r="E6" s="47">
        <v>1649000</v>
      </c>
      <c r="F6" s="47">
        <v>6676000</v>
      </c>
      <c r="G6" s="47">
        <v>624000</v>
      </c>
      <c r="H6" s="47">
        <v>17637606</v>
      </c>
      <c r="I6" s="47">
        <v>5540108</v>
      </c>
      <c r="J6" s="47">
        <v>165821</v>
      </c>
      <c r="K6" s="47">
        <v>1514278</v>
      </c>
      <c r="L6" s="47">
        <v>8449381</v>
      </c>
      <c r="M6" s="47">
        <v>751710</v>
      </c>
      <c r="N6" s="47">
        <v>25305220</v>
      </c>
      <c r="O6" s="47">
        <v>8230807</v>
      </c>
      <c r="P6" s="47">
        <v>155136</v>
      </c>
      <c r="Q6" s="47">
        <v>1718471</v>
      </c>
      <c r="R6" s="47">
        <v>12401465</v>
      </c>
      <c r="S6" s="47">
        <v>1311069</v>
      </c>
      <c r="T6" s="47">
        <v>38264052</v>
      </c>
      <c r="U6" s="47">
        <v>14163987</v>
      </c>
      <c r="V6" s="47">
        <v>172207</v>
      </c>
      <c r="W6" s="47">
        <v>2499751</v>
      </c>
      <c r="X6" s="47">
        <v>16584264</v>
      </c>
      <c r="Y6" s="47">
        <v>2131943</v>
      </c>
      <c r="Z6" s="47">
        <v>64665938</v>
      </c>
      <c r="AA6" s="47">
        <v>26301904</v>
      </c>
      <c r="AB6" s="47">
        <v>202537</v>
      </c>
      <c r="AC6" s="47">
        <v>4237145</v>
      </c>
      <c r="AD6" s="47">
        <v>25721080</v>
      </c>
      <c r="AE6" s="47">
        <v>4099142</v>
      </c>
      <c r="AF6" s="47">
        <v>87218120</v>
      </c>
      <c r="AG6" s="47">
        <v>38708261</v>
      </c>
      <c r="AH6" s="47">
        <v>268083</v>
      </c>
      <c r="AI6" s="47">
        <v>7087363</v>
      </c>
      <c r="AJ6" s="47">
        <v>30908018</v>
      </c>
      <c r="AK6" s="47">
        <v>4825937</v>
      </c>
      <c r="AL6" s="47">
        <v>99016568</v>
      </c>
      <c r="AM6" s="47">
        <v>43590320</v>
      </c>
      <c r="AN6" s="47">
        <v>314580</v>
      </c>
      <c r="AO6" s="47">
        <v>8645332</v>
      </c>
      <c r="AP6" s="47">
        <v>35736513</v>
      </c>
      <c r="AQ6" s="47">
        <v>5344853</v>
      </c>
      <c r="AR6" s="47">
        <v>108673806</v>
      </c>
      <c r="AS6" s="47">
        <v>46570450</v>
      </c>
      <c r="AT6" s="47">
        <v>365784</v>
      </c>
      <c r="AU6" s="47">
        <v>11985639</v>
      </c>
      <c r="AV6" s="47">
        <v>38689863</v>
      </c>
      <c r="AW6" s="47">
        <v>5636650</v>
      </c>
      <c r="AX6" s="47">
        <v>124115858</v>
      </c>
      <c r="AY6" s="47">
        <v>54193204</v>
      </c>
      <c r="AZ6" s="47">
        <v>353174</v>
      </c>
      <c r="BA6" s="47">
        <v>13920699</v>
      </c>
      <c r="BB6" s="47">
        <v>44127665</v>
      </c>
      <c r="BC6" s="47">
        <v>6585686</v>
      </c>
      <c r="BD6" s="47">
        <v>130373514</v>
      </c>
      <c r="BE6" s="47">
        <v>55969716</v>
      </c>
      <c r="BF6" s="47">
        <v>397215</v>
      </c>
      <c r="BG6" s="47">
        <v>15503371</v>
      </c>
      <c r="BH6" s="47">
        <v>46601031</v>
      </c>
      <c r="BI6" s="47">
        <v>7529449</v>
      </c>
      <c r="BJ6" s="47">
        <v>142460444</v>
      </c>
      <c r="BK6" s="47">
        <v>60611624</v>
      </c>
      <c r="BL6" s="47">
        <v>1152667</v>
      </c>
      <c r="BM6" s="47">
        <v>17279849</v>
      </c>
      <c r="BN6" s="47">
        <v>50853518</v>
      </c>
      <c r="BO6" s="47">
        <v>8520684</v>
      </c>
      <c r="BP6" s="47">
        <v>146693535</v>
      </c>
      <c r="BQ6" s="47">
        <v>60945405</v>
      </c>
      <c r="BR6" s="47">
        <v>1138189</v>
      </c>
      <c r="BS6" s="47">
        <v>18766770</v>
      </c>
      <c r="BT6" s="47">
        <v>52869472</v>
      </c>
      <c r="BU6" s="47">
        <v>8839913</v>
      </c>
      <c r="BV6" s="47">
        <v>163517991</v>
      </c>
      <c r="BW6" s="47">
        <v>66295947</v>
      </c>
      <c r="BX6" s="47">
        <v>1228848</v>
      </c>
      <c r="BY6" s="47">
        <v>20698483</v>
      </c>
      <c r="BZ6" s="47">
        <v>60979911</v>
      </c>
      <c r="CA6" s="47">
        <v>9276280</v>
      </c>
    </row>
    <row r="7" spans="1:79" ht="31.5" x14ac:dyDescent="0.25">
      <c r="A7" s="2" t="s">
        <v>25</v>
      </c>
      <c r="B7" s="47">
        <v>44000</v>
      </c>
      <c r="C7" s="47">
        <v>7000</v>
      </c>
      <c r="D7" s="47">
        <v>3000</v>
      </c>
      <c r="E7" s="47">
        <v>30000</v>
      </c>
      <c r="F7" s="47">
        <v>4000</v>
      </c>
      <c r="G7" s="47">
        <v>3000</v>
      </c>
      <c r="H7" s="47">
        <v>44195</v>
      </c>
      <c r="I7" s="47">
        <v>7067</v>
      </c>
      <c r="J7" s="47">
        <v>2799</v>
      </c>
      <c r="K7" s="47">
        <v>29594</v>
      </c>
      <c r="L7" s="47">
        <v>4909</v>
      </c>
      <c r="M7" s="47">
        <v>2537</v>
      </c>
      <c r="N7" s="47">
        <v>97403</v>
      </c>
      <c r="O7" s="47">
        <v>8634</v>
      </c>
      <c r="P7" s="47">
        <v>2799</v>
      </c>
      <c r="Q7" s="47">
        <v>67351</v>
      </c>
      <c r="R7" s="47">
        <v>15660</v>
      </c>
      <c r="S7" s="47">
        <v>4983</v>
      </c>
      <c r="T7" s="47">
        <v>67536</v>
      </c>
      <c r="U7" s="47">
        <v>7557</v>
      </c>
      <c r="V7" s="47">
        <v>2641</v>
      </c>
      <c r="W7" s="47">
        <v>46008</v>
      </c>
      <c r="X7" s="47">
        <v>10686</v>
      </c>
      <c r="Y7" s="47">
        <v>3264</v>
      </c>
      <c r="Z7" s="47">
        <v>6571</v>
      </c>
      <c r="AA7" s="47">
        <v>655</v>
      </c>
      <c r="AB7" s="47" t="s">
        <v>50</v>
      </c>
      <c r="AC7" s="47">
        <v>5642</v>
      </c>
      <c r="AD7" s="47">
        <v>250</v>
      </c>
      <c r="AE7" s="47">
        <v>3</v>
      </c>
      <c r="AF7" s="47" t="s">
        <v>50</v>
      </c>
      <c r="AG7" s="47" t="s">
        <v>50</v>
      </c>
      <c r="AH7" s="47" t="s">
        <v>50</v>
      </c>
      <c r="AI7" s="47" t="s">
        <v>50</v>
      </c>
      <c r="AJ7" s="47" t="s">
        <v>50</v>
      </c>
      <c r="AK7" s="47" t="s">
        <v>50</v>
      </c>
      <c r="AL7" s="47" t="s">
        <v>50</v>
      </c>
      <c r="AM7" s="47" t="s">
        <v>50</v>
      </c>
      <c r="AN7" s="47" t="s">
        <v>50</v>
      </c>
      <c r="AO7" s="47" t="s">
        <v>50</v>
      </c>
      <c r="AP7" s="47" t="s">
        <v>50</v>
      </c>
      <c r="AQ7" s="47" t="s">
        <v>50</v>
      </c>
      <c r="AR7" s="47" t="s">
        <v>50</v>
      </c>
      <c r="AS7" s="47" t="s">
        <v>50</v>
      </c>
      <c r="AT7" s="47" t="s">
        <v>50</v>
      </c>
      <c r="AU7" s="47" t="s">
        <v>50</v>
      </c>
      <c r="AV7" s="47" t="s">
        <v>50</v>
      </c>
      <c r="AW7" s="47" t="s">
        <v>50</v>
      </c>
      <c r="AX7" s="47" t="s">
        <v>50</v>
      </c>
      <c r="AY7" s="47" t="s">
        <v>50</v>
      </c>
      <c r="AZ7" s="47" t="s">
        <v>50</v>
      </c>
      <c r="BA7" s="47" t="s">
        <v>50</v>
      </c>
      <c r="BB7" s="47" t="s">
        <v>50</v>
      </c>
      <c r="BC7" s="47" t="s">
        <v>50</v>
      </c>
      <c r="BD7" s="47" t="s">
        <v>50</v>
      </c>
      <c r="BE7" s="47" t="s">
        <v>50</v>
      </c>
      <c r="BF7" s="47" t="s">
        <v>50</v>
      </c>
      <c r="BG7" s="47" t="s">
        <v>50</v>
      </c>
      <c r="BH7" s="47" t="s">
        <v>50</v>
      </c>
      <c r="BI7" s="47" t="s">
        <v>50</v>
      </c>
      <c r="BJ7" s="47" t="s">
        <v>50</v>
      </c>
      <c r="BK7" s="47" t="s">
        <v>50</v>
      </c>
      <c r="BL7" s="47" t="s">
        <v>50</v>
      </c>
      <c r="BM7" s="47" t="s">
        <v>50</v>
      </c>
      <c r="BN7" s="47" t="s">
        <v>50</v>
      </c>
      <c r="BO7" s="47" t="s">
        <v>50</v>
      </c>
      <c r="BP7" s="47" t="s">
        <v>50</v>
      </c>
      <c r="BQ7" s="47" t="s">
        <v>50</v>
      </c>
      <c r="BR7" s="47" t="s">
        <v>50</v>
      </c>
      <c r="BS7" s="47" t="s">
        <v>50</v>
      </c>
      <c r="BT7" s="47" t="s">
        <v>50</v>
      </c>
      <c r="BU7" s="47" t="s">
        <v>50</v>
      </c>
      <c r="BV7" s="47" t="s">
        <v>50</v>
      </c>
      <c r="BW7" s="47" t="s">
        <v>50</v>
      </c>
      <c r="BX7" s="47" t="s">
        <v>50</v>
      </c>
      <c r="BY7" s="47" t="s">
        <v>50</v>
      </c>
      <c r="BZ7" s="47" t="s">
        <v>50</v>
      </c>
      <c r="CA7" s="47" t="s">
        <v>50</v>
      </c>
    </row>
    <row r="8" spans="1:79" ht="31.5" x14ac:dyDescent="0.25">
      <c r="A8" s="2" t="s">
        <v>26</v>
      </c>
      <c r="B8" s="47">
        <v>13428000</v>
      </c>
      <c r="C8" s="47">
        <v>3526000</v>
      </c>
      <c r="D8" s="47">
        <v>28000</v>
      </c>
      <c r="E8" s="47">
        <v>3296000</v>
      </c>
      <c r="F8" s="47">
        <v>5143000</v>
      </c>
      <c r="G8" s="47">
        <v>1379000</v>
      </c>
      <c r="H8" s="47">
        <v>14728110</v>
      </c>
      <c r="I8" s="47">
        <v>3635112</v>
      </c>
      <c r="J8" s="47">
        <v>34731</v>
      </c>
      <c r="K8" s="47">
        <v>3279235</v>
      </c>
      <c r="L8" s="47">
        <v>6001765</v>
      </c>
      <c r="M8" s="47">
        <v>1722187</v>
      </c>
      <c r="N8" s="47">
        <v>17099918</v>
      </c>
      <c r="O8" s="47">
        <v>4128225</v>
      </c>
      <c r="P8" s="47">
        <v>56264</v>
      </c>
      <c r="Q8" s="47">
        <v>3741550</v>
      </c>
      <c r="R8" s="47">
        <v>6953385</v>
      </c>
      <c r="S8" s="47">
        <v>2175995</v>
      </c>
      <c r="T8" s="47">
        <v>29592809</v>
      </c>
      <c r="U8" s="47">
        <v>5120208</v>
      </c>
      <c r="V8" s="47">
        <v>49637</v>
      </c>
      <c r="W8" s="47">
        <v>7868849</v>
      </c>
      <c r="X8" s="47">
        <v>13886062</v>
      </c>
      <c r="Y8" s="47">
        <v>2578978</v>
      </c>
      <c r="Z8" s="47">
        <v>32799473</v>
      </c>
      <c r="AA8" s="47">
        <v>5335734</v>
      </c>
      <c r="AB8" s="47">
        <v>30613</v>
      </c>
      <c r="AC8" s="47">
        <v>9116785</v>
      </c>
      <c r="AD8" s="47">
        <v>15459818</v>
      </c>
      <c r="AE8" s="47">
        <v>2759289</v>
      </c>
      <c r="AF8" s="47">
        <v>36774436</v>
      </c>
      <c r="AG8" s="47">
        <v>5981769</v>
      </c>
      <c r="AH8" s="47">
        <v>31308</v>
      </c>
      <c r="AI8" s="47">
        <v>11048401</v>
      </c>
      <c r="AJ8" s="47">
        <v>16761257</v>
      </c>
      <c r="AK8" s="47">
        <v>2841178</v>
      </c>
      <c r="AL8" s="47">
        <v>40350420</v>
      </c>
      <c r="AM8" s="47">
        <v>6019504</v>
      </c>
      <c r="AN8" s="47">
        <v>19503</v>
      </c>
      <c r="AO8" s="47">
        <v>12327295</v>
      </c>
      <c r="AP8" s="47">
        <v>18648887</v>
      </c>
      <c r="AQ8" s="47">
        <v>2998375</v>
      </c>
      <c r="AR8" s="47">
        <v>44978537</v>
      </c>
      <c r="AS8" s="47">
        <v>6262164</v>
      </c>
      <c r="AT8" s="47">
        <v>12611</v>
      </c>
      <c r="AU8" s="47">
        <v>14287547</v>
      </c>
      <c r="AV8" s="47">
        <v>20282401</v>
      </c>
      <c r="AW8" s="47">
        <v>3766312</v>
      </c>
      <c r="AX8" s="47">
        <v>52212268</v>
      </c>
      <c r="AY8" s="47">
        <v>8343196</v>
      </c>
      <c r="AZ8" s="47">
        <v>9323</v>
      </c>
      <c r="BA8" s="47">
        <v>15158273</v>
      </c>
      <c r="BB8" s="47">
        <v>24147707</v>
      </c>
      <c r="BC8" s="47">
        <v>4140597</v>
      </c>
      <c r="BD8" s="47">
        <v>54487794</v>
      </c>
      <c r="BE8" s="47">
        <v>8490745</v>
      </c>
      <c r="BF8" s="47">
        <v>6588</v>
      </c>
      <c r="BG8" s="47">
        <v>16186608</v>
      </c>
      <c r="BH8" s="47">
        <v>25175242</v>
      </c>
      <c r="BI8" s="47">
        <v>4028883</v>
      </c>
      <c r="BJ8" s="47">
        <v>61326963</v>
      </c>
      <c r="BK8" s="47">
        <v>9395135</v>
      </c>
      <c r="BL8" s="47">
        <v>4023</v>
      </c>
      <c r="BM8" s="47">
        <v>19279758</v>
      </c>
      <c r="BN8" s="47">
        <v>27773270</v>
      </c>
      <c r="BO8" s="47">
        <v>4247804</v>
      </c>
      <c r="BP8" s="47">
        <v>65007019</v>
      </c>
      <c r="BQ8" s="47">
        <v>9496499</v>
      </c>
      <c r="BR8" s="47">
        <v>11544</v>
      </c>
      <c r="BS8" s="47">
        <v>20570956</v>
      </c>
      <c r="BT8" s="47">
        <v>29990206</v>
      </c>
      <c r="BU8" s="47">
        <v>4287264</v>
      </c>
      <c r="BV8" s="47">
        <v>86715967</v>
      </c>
      <c r="BW8" s="47">
        <v>13034156</v>
      </c>
      <c r="BX8" s="47">
        <v>15047</v>
      </c>
      <c r="BY8" s="47">
        <v>24018615</v>
      </c>
      <c r="BZ8" s="47">
        <v>44307372</v>
      </c>
      <c r="CA8" s="47">
        <v>4639685</v>
      </c>
    </row>
    <row r="9" spans="1:79" ht="31.5" x14ac:dyDescent="0.25">
      <c r="A9" s="2" t="s">
        <v>27</v>
      </c>
      <c r="B9" s="47">
        <v>30630000</v>
      </c>
      <c r="C9" s="47">
        <v>9937000</v>
      </c>
      <c r="D9" s="47">
        <v>119000</v>
      </c>
      <c r="E9" s="47">
        <v>3368000</v>
      </c>
      <c r="F9" s="47">
        <v>16057000</v>
      </c>
      <c r="G9" s="47">
        <v>986000</v>
      </c>
      <c r="H9" s="47">
        <v>35683499</v>
      </c>
      <c r="I9" s="47">
        <v>10474590</v>
      </c>
      <c r="J9" s="47">
        <v>106369</v>
      </c>
      <c r="K9" s="47">
        <v>3518212</v>
      </c>
      <c r="L9" s="47">
        <v>20086850</v>
      </c>
      <c r="M9" s="47">
        <v>1205052</v>
      </c>
      <c r="N9" s="47">
        <v>42055090</v>
      </c>
      <c r="O9" s="47">
        <v>12225712</v>
      </c>
      <c r="P9" s="47">
        <v>69614</v>
      </c>
      <c r="Q9" s="47">
        <v>3885434</v>
      </c>
      <c r="R9" s="47">
        <v>24062705</v>
      </c>
      <c r="S9" s="47">
        <v>1483806</v>
      </c>
      <c r="T9" s="47">
        <v>50350287</v>
      </c>
      <c r="U9" s="47">
        <v>14090783</v>
      </c>
      <c r="V9" s="47">
        <v>56842</v>
      </c>
      <c r="W9" s="47">
        <v>4780917</v>
      </c>
      <c r="X9" s="47">
        <v>29236756</v>
      </c>
      <c r="Y9" s="47">
        <v>1701821</v>
      </c>
      <c r="Z9" s="47">
        <v>57419571</v>
      </c>
      <c r="AA9" s="47">
        <v>15261428</v>
      </c>
      <c r="AB9" s="47">
        <v>58348</v>
      </c>
      <c r="AC9" s="47">
        <v>5054693</v>
      </c>
      <c r="AD9" s="47">
        <v>33862091</v>
      </c>
      <c r="AE9" s="47">
        <v>2552119</v>
      </c>
      <c r="AF9" s="47">
        <v>68643027</v>
      </c>
      <c r="AG9" s="47">
        <v>17714793</v>
      </c>
      <c r="AH9" s="47">
        <v>52858</v>
      </c>
      <c r="AI9" s="47">
        <v>6011163</v>
      </c>
      <c r="AJ9" s="47">
        <v>41419396</v>
      </c>
      <c r="AK9" s="47">
        <v>2656327</v>
      </c>
      <c r="AL9" s="47">
        <v>79483747</v>
      </c>
      <c r="AM9" s="47">
        <v>19751886</v>
      </c>
      <c r="AN9" s="47">
        <v>44286</v>
      </c>
      <c r="AO9" s="47">
        <v>6930369</v>
      </c>
      <c r="AP9" s="47">
        <v>49616875</v>
      </c>
      <c r="AQ9" s="47">
        <v>2479853</v>
      </c>
      <c r="AR9" s="47">
        <v>91779460</v>
      </c>
      <c r="AS9" s="47">
        <v>24482738</v>
      </c>
      <c r="AT9" s="47">
        <v>45821</v>
      </c>
      <c r="AU9" s="47">
        <v>8834875</v>
      </c>
      <c r="AV9" s="47">
        <v>54631419</v>
      </c>
      <c r="AW9" s="47">
        <v>3228341</v>
      </c>
      <c r="AX9" s="47">
        <v>102712597</v>
      </c>
      <c r="AY9" s="47">
        <v>25893581</v>
      </c>
      <c r="AZ9" s="47">
        <v>177043</v>
      </c>
      <c r="BA9" s="47">
        <v>10728707</v>
      </c>
      <c r="BB9" s="47">
        <v>61661250</v>
      </c>
      <c r="BC9" s="47">
        <v>3663155</v>
      </c>
      <c r="BD9" s="47">
        <v>116256711</v>
      </c>
      <c r="BE9" s="47">
        <v>30047715</v>
      </c>
      <c r="BF9" s="47">
        <v>204884</v>
      </c>
      <c r="BG9" s="47">
        <v>13121527</v>
      </c>
      <c r="BH9" s="47">
        <v>68083973</v>
      </c>
      <c r="BI9" s="47">
        <v>4126410</v>
      </c>
      <c r="BJ9" s="47">
        <v>129853916</v>
      </c>
      <c r="BK9" s="47">
        <v>34896778</v>
      </c>
      <c r="BL9" s="47">
        <v>449398</v>
      </c>
      <c r="BM9" s="47">
        <v>12568052</v>
      </c>
      <c r="BN9" s="47">
        <v>77367082</v>
      </c>
      <c r="BO9" s="47">
        <v>4273878</v>
      </c>
      <c r="BP9" s="47">
        <v>151652077</v>
      </c>
      <c r="BQ9" s="47">
        <v>39504079</v>
      </c>
      <c r="BR9" s="47">
        <v>460220</v>
      </c>
      <c r="BS9" s="47">
        <v>15080251</v>
      </c>
      <c r="BT9" s="47">
        <v>91766263</v>
      </c>
      <c r="BU9" s="47">
        <v>4383585</v>
      </c>
      <c r="BV9" s="47">
        <v>164742817</v>
      </c>
      <c r="BW9" s="47">
        <v>43157082</v>
      </c>
      <c r="BX9" s="47">
        <v>461337</v>
      </c>
      <c r="BY9" s="47">
        <v>16641703</v>
      </c>
      <c r="BZ9" s="47">
        <v>99458260</v>
      </c>
      <c r="CA9" s="47">
        <v>4456154</v>
      </c>
    </row>
    <row r="10" spans="1:79" ht="47.25" x14ac:dyDescent="0.25">
      <c r="A10" s="2" t="s">
        <v>28</v>
      </c>
      <c r="B10" s="47">
        <v>19036000</v>
      </c>
      <c r="C10" s="47">
        <v>1503000</v>
      </c>
      <c r="D10" s="47">
        <v>70000</v>
      </c>
      <c r="E10" s="47">
        <v>12731000</v>
      </c>
      <c r="F10" s="47">
        <v>4485000</v>
      </c>
      <c r="G10" s="47">
        <v>255000</v>
      </c>
      <c r="H10" s="47">
        <v>22273547</v>
      </c>
      <c r="I10" s="47">
        <v>2472824</v>
      </c>
      <c r="J10" s="47">
        <v>214164</v>
      </c>
      <c r="K10" s="47">
        <v>14704751</v>
      </c>
      <c r="L10" s="47">
        <v>4746007</v>
      </c>
      <c r="M10" s="47">
        <v>299404</v>
      </c>
      <c r="N10" s="47">
        <v>25845429</v>
      </c>
      <c r="O10" s="47">
        <v>2531394</v>
      </c>
      <c r="P10" s="47">
        <v>201870</v>
      </c>
      <c r="Q10" s="47">
        <v>17077098</v>
      </c>
      <c r="R10" s="47">
        <v>5870576</v>
      </c>
      <c r="S10" s="47">
        <v>311508</v>
      </c>
      <c r="T10" s="47">
        <v>34419498</v>
      </c>
      <c r="U10" s="47">
        <v>3226353</v>
      </c>
      <c r="V10" s="47">
        <v>211913</v>
      </c>
      <c r="W10" s="47">
        <v>19491883</v>
      </c>
      <c r="X10" s="47">
        <v>9626041</v>
      </c>
      <c r="Y10" s="47">
        <v>358546</v>
      </c>
      <c r="Z10" s="47">
        <v>28872224</v>
      </c>
      <c r="AA10" s="47">
        <v>3926925</v>
      </c>
      <c r="AB10" s="47">
        <v>202691</v>
      </c>
      <c r="AC10" s="47">
        <v>16647421</v>
      </c>
      <c r="AD10" s="47">
        <v>7806650</v>
      </c>
      <c r="AE10" s="47">
        <v>404316</v>
      </c>
      <c r="AF10" s="47">
        <v>32842072</v>
      </c>
      <c r="AG10" s="47">
        <v>4429632</v>
      </c>
      <c r="AH10" s="47">
        <v>14524</v>
      </c>
      <c r="AI10" s="47">
        <v>18359774</v>
      </c>
      <c r="AJ10" s="47">
        <v>9456886</v>
      </c>
      <c r="AK10" s="47">
        <v>460722</v>
      </c>
      <c r="AL10" s="47">
        <v>41452166</v>
      </c>
      <c r="AM10" s="47">
        <v>4825665</v>
      </c>
      <c r="AN10" s="47">
        <v>14524</v>
      </c>
      <c r="AO10" s="47">
        <v>23059823</v>
      </c>
      <c r="AP10" s="47">
        <v>12917774</v>
      </c>
      <c r="AQ10" s="47">
        <v>537869</v>
      </c>
      <c r="AR10" s="47">
        <v>53218624</v>
      </c>
      <c r="AS10" s="47">
        <v>5007450</v>
      </c>
      <c r="AT10" s="47">
        <v>8172</v>
      </c>
      <c r="AU10" s="47">
        <v>27888373</v>
      </c>
      <c r="AV10" s="47">
        <v>19026376</v>
      </c>
      <c r="AW10" s="47">
        <v>942807</v>
      </c>
      <c r="AX10" s="47">
        <v>63025911</v>
      </c>
      <c r="AY10" s="47">
        <v>5439212</v>
      </c>
      <c r="AZ10" s="47" t="s">
        <v>50</v>
      </c>
      <c r="BA10" s="47">
        <v>33546303</v>
      </c>
      <c r="BB10" s="47">
        <v>22631210</v>
      </c>
      <c r="BC10" s="47">
        <v>1065470</v>
      </c>
      <c r="BD10" s="47">
        <v>69644940</v>
      </c>
      <c r="BE10" s="47">
        <v>6081262</v>
      </c>
      <c r="BF10" s="47" t="s">
        <v>50</v>
      </c>
      <c r="BG10" s="47">
        <v>35754502</v>
      </c>
      <c r="BH10" s="47">
        <v>26292663</v>
      </c>
      <c r="BI10" s="47">
        <v>1134661</v>
      </c>
      <c r="BJ10" s="47">
        <v>77789780</v>
      </c>
      <c r="BK10" s="47">
        <v>6495118</v>
      </c>
      <c r="BL10" s="47" t="s">
        <v>50</v>
      </c>
      <c r="BM10" s="47">
        <v>41507924</v>
      </c>
      <c r="BN10" s="47">
        <v>28165515</v>
      </c>
      <c r="BO10" s="47">
        <v>1323282</v>
      </c>
      <c r="BP10" s="47">
        <v>89666035</v>
      </c>
      <c r="BQ10" s="47">
        <v>6524516</v>
      </c>
      <c r="BR10" s="47" t="s">
        <v>50</v>
      </c>
      <c r="BS10" s="47">
        <v>50882322</v>
      </c>
      <c r="BT10" s="47">
        <v>30443309</v>
      </c>
      <c r="BU10" s="47">
        <v>1503800</v>
      </c>
      <c r="BV10" s="47">
        <v>98954322</v>
      </c>
      <c r="BW10" s="47">
        <v>7281796</v>
      </c>
      <c r="BX10" s="47">
        <v>916</v>
      </c>
      <c r="BY10" s="47">
        <v>53010423</v>
      </c>
      <c r="BZ10" s="47">
        <v>36439097</v>
      </c>
      <c r="CA10" s="47">
        <v>1785693</v>
      </c>
    </row>
    <row r="11" spans="1:79" ht="15.75" x14ac:dyDescent="0.25">
      <c r="A11" s="2" t="s">
        <v>29</v>
      </c>
      <c r="B11" s="47">
        <v>1606000</v>
      </c>
      <c r="C11" s="47">
        <v>809000</v>
      </c>
      <c r="D11" s="47">
        <v>88000</v>
      </c>
      <c r="E11" s="47">
        <v>84000</v>
      </c>
      <c r="F11" s="47">
        <v>426000</v>
      </c>
      <c r="G11" s="47">
        <v>252000</v>
      </c>
      <c r="H11" s="47">
        <v>1911924</v>
      </c>
      <c r="I11" s="47">
        <v>899900</v>
      </c>
      <c r="J11" s="47">
        <v>111562</v>
      </c>
      <c r="K11" s="47">
        <v>138886</v>
      </c>
      <c r="L11" s="47">
        <v>512693</v>
      </c>
      <c r="M11" s="47">
        <v>311161</v>
      </c>
      <c r="N11" s="47">
        <v>2640786</v>
      </c>
      <c r="O11" s="47">
        <v>1178531</v>
      </c>
      <c r="P11" s="47">
        <v>116826</v>
      </c>
      <c r="Q11" s="47">
        <v>158109</v>
      </c>
      <c r="R11" s="47">
        <v>725438</v>
      </c>
      <c r="S11" s="47">
        <v>515362</v>
      </c>
      <c r="T11" s="47">
        <v>4046169</v>
      </c>
      <c r="U11" s="47">
        <v>1469192</v>
      </c>
      <c r="V11" s="47">
        <v>117975</v>
      </c>
      <c r="W11" s="47">
        <v>164953</v>
      </c>
      <c r="X11" s="47">
        <v>1647370</v>
      </c>
      <c r="Y11" s="47">
        <v>698351</v>
      </c>
      <c r="Z11" s="47">
        <v>5075399</v>
      </c>
      <c r="AA11" s="47">
        <v>1886960</v>
      </c>
      <c r="AB11" s="47">
        <v>119120</v>
      </c>
      <c r="AC11" s="47">
        <v>762903</v>
      </c>
      <c r="AD11" s="47">
        <v>1403853</v>
      </c>
      <c r="AE11" s="47">
        <v>930807</v>
      </c>
      <c r="AF11" s="47">
        <v>4798339</v>
      </c>
      <c r="AG11" s="47">
        <v>1627681</v>
      </c>
      <c r="AH11" s="47">
        <v>27830</v>
      </c>
      <c r="AI11" s="47">
        <v>800713</v>
      </c>
      <c r="AJ11" s="47">
        <v>1325140</v>
      </c>
      <c r="AK11" s="47">
        <v>958094</v>
      </c>
      <c r="AL11" s="47">
        <v>6181210</v>
      </c>
      <c r="AM11" s="47">
        <v>1738608</v>
      </c>
      <c r="AN11" s="47">
        <v>26580</v>
      </c>
      <c r="AO11" s="47">
        <v>780185</v>
      </c>
      <c r="AP11" s="47">
        <v>1791532</v>
      </c>
      <c r="AQ11" s="47">
        <v>1761496</v>
      </c>
      <c r="AR11" s="47">
        <v>6898985</v>
      </c>
      <c r="AS11" s="47">
        <v>2151814</v>
      </c>
      <c r="AT11" s="47">
        <v>63009</v>
      </c>
      <c r="AU11" s="47">
        <v>491452</v>
      </c>
      <c r="AV11" s="47">
        <v>2022490</v>
      </c>
      <c r="AW11" s="47">
        <v>2129121</v>
      </c>
      <c r="AX11" s="47">
        <v>8189284</v>
      </c>
      <c r="AY11" s="47">
        <v>2573574</v>
      </c>
      <c r="AZ11" s="47">
        <v>434037</v>
      </c>
      <c r="BA11" s="47">
        <v>627879</v>
      </c>
      <c r="BB11" s="47">
        <v>2498297</v>
      </c>
      <c r="BC11" s="47">
        <v>2375217</v>
      </c>
      <c r="BD11" s="47">
        <v>7129747</v>
      </c>
      <c r="BE11" s="47">
        <v>1307533</v>
      </c>
      <c r="BF11" s="47">
        <v>105660</v>
      </c>
      <c r="BG11" s="47">
        <v>720662</v>
      </c>
      <c r="BH11" s="47">
        <v>2711050</v>
      </c>
      <c r="BI11" s="47">
        <v>2254391</v>
      </c>
      <c r="BJ11" s="47">
        <v>7401894</v>
      </c>
      <c r="BK11" s="47">
        <v>1396132</v>
      </c>
      <c r="BL11" s="47">
        <v>243937</v>
      </c>
      <c r="BM11" s="47">
        <v>675585</v>
      </c>
      <c r="BN11" s="47">
        <v>2766476</v>
      </c>
      <c r="BO11" s="47">
        <v>2433870</v>
      </c>
      <c r="BP11" s="47">
        <v>7155440</v>
      </c>
      <c r="BQ11" s="47">
        <v>1191694</v>
      </c>
      <c r="BR11" s="47">
        <v>100657</v>
      </c>
      <c r="BS11" s="47">
        <v>750141</v>
      </c>
      <c r="BT11" s="47">
        <v>2919870</v>
      </c>
      <c r="BU11" s="47">
        <v>2171551</v>
      </c>
      <c r="BV11" s="47">
        <v>6965599</v>
      </c>
      <c r="BW11" s="47">
        <v>1185185</v>
      </c>
      <c r="BX11" s="47">
        <v>104241</v>
      </c>
      <c r="BY11" s="47">
        <v>796083</v>
      </c>
      <c r="BZ11" s="47">
        <v>2709827</v>
      </c>
      <c r="CA11" s="47">
        <v>2141451</v>
      </c>
    </row>
    <row r="12" spans="1:79" ht="78.75" x14ac:dyDescent="0.25">
      <c r="A12" s="2" t="s">
        <v>30</v>
      </c>
      <c r="B12" s="47">
        <v>8125000</v>
      </c>
      <c r="C12" s="47">
        <v>611000</v>
      </c>
      <c r="D12" s="47">
        <v>2000</v>
      </c>
      <c r="E12" s="47">
        <v>6445000</v>
      </c>
      <c r="F12" s="47">
        <v>930000</v>
      </c>
      <c r="G12" s="47">
        <v>97000</v>
      </c>
      <c r="H12" s="47">
        <v>14369684</v>
      </c>
      <c r="I12" s="47">
        <v>808659</v>
      </c>
      <c r="J12" s="47">
        <v>2600</v>
      </c>
      <c r="K12" s="47">
        <v>11674731</v>
      </c>
      <c r="L12" s="47">
        <v>1697373</v>
      </c>
      <c r="M12" s="47">
        <v>137308</v>
      </c>
      <c r="N12" s="47">
        <v>18425454</v>
      </c>
      <c r="O12" s="47">
        <v>903125</v>
      </c>
      <c r="P12" s="47">
        <v>2600</v>
      </c>
      <c r="Q12" s="47">
        <v>14808013</v>
      </c>
      <c r="R12" s="47">
        <v>2423020</v>
      </c>
      <c r="S12" s="47">
        <v>197592</v>
      </c>
      <c r="T12" s="47">
        <v>19598765</v>
      </c>
      <c r="U12" s="47">
        <v>1963870</v>
      </c>
      <c r="V12" s="47">
        <v>2731</v>
      </c>
      <c r="W12" s="47">
        <v>14921675</v>
      </c>
      <c r="X12" s="47">
        <v>2281156</v>
      </c>
      <c r="Y12" s="47">
        <v>242295</v>
      </c>
      <c r="Z12" s="47">
        <v>24772332</v>
      </c>
      <c r="AA12" s="47">
        <v>2402879</v>
      </c>
      <c r="AB12" s="47" t="s">
        <v>50</v>
      </c>
      <c r="AC12" s="47">
        <v>19163208</v>
      </c>
      <c r="AD12" s="47">
        <v>2767391</v>
      </c>
      <c r="AE12" s="47">
        <v>255607</v>
      </c>
      <c r="AF12" s="47">
        <v>25107773</v>
      </c>
      <c r="AG12" s="47">
        <v>2205094</v>
      </c>
      <c r="AH12" s="47">
        <v>3537</v>
      </c>
      <c r="AI12" s="47">
        <v>19212666</v>
      </c>
      <c r="AJ12" s="47">
        <v>3154202</v>
      </c>
      <c r="AK12" s="47">
        <v>337560</v>
      </c>
      <c r="AL12" s="47">
        <v>28981461</v>
      </c>
      <c r="AM12" s="47">
        <v>2906625</v>
      </c>
      <c r="AN12" s="47">
        <v>3784</v>
      </c>
      <c r="AO12" s="47">
        <v>21512728</v>
      </c>
      <c r="AP12" s="47">
        <v>3784390</v>
      </c>
      <c r="AQ12" s="47">
        <v>383601</v>
      </c>
      <c r="AR12" s="47">
        <v>33598137</v>
      </c>
      <c r="AS12" s="47">
        <v>3355326</v>
      </c>
      <c r="AT12" s="47">
        <v>2928</v>
      </c>
      <c r="AU12" s="47">
        <v>25435029</v>
      </c>
      <c r="AV12" s="47">
        <v>3948922</v>
      </c>
      <c r="AW12" s="47">
        <v>471928</v>
      </c>
      <c r="AX12" s="47">
        <v>35416428</v>
      </c>
      <c r="AY12" s="47">
        <v>4661871</v>
      </c>
      <c r="AZ12" s="47">
        <v>4608</v>
      </c>
      <c r="BA12" s="47">
        <v>25127711</v>
      </c>
      <c r="BB12" s="47">
        <v>4670168</v>
      </c>
      <c r="BC12" s="47">
        <v>600734</v>
      </c>
      <c r="BD12" s="47">
        <v>43359105</v>
      </c>
      <c r="BE12" s="47">
        <v>9968687</v>
      </c>
      <c r="BF12" s="47">
        <v>42410</v>
      </c>
      <c r="BG12" s="47">
        <v>25914754</v>
      </c>
      <c r="BH12" s="47">
        <v>6240124</v>
      </c>
      <c r="BI12" s="47">
        <v>655088</v>
      </c>
      <c r="BJ12" s="47">
        <v>48538696</v>
      </c>
      <c r="BK12" s="47">
        <v>10718960</v>
      </c>
      <c r="BL12" s="47">
        <v>15987</v>
      </c>
      <c r="BM12" s="47">
        <v>29202004</v>
      </c>
      <c r="BN12" s="47">
        <v>7093419</v>
      </c>
      <c r="BO12" s="47">
        <v>719891</v>
      </c>
      <c r="BP12" s="47">
        <v>50551221</v>
      </c>
      <c r="BQ12" s="47">
        <v>12140909</v>
      </c>
      <c r="BR12" s="47">
        <v>19187</v>
      </c>
      <c r="BS12" s="47">
        <v>29161446</v>
      </c>
      <c r="BT12" s="47">
        <v>7544849</v>
      </c>
      <c r="BU12" s="47">
        <v>762153</v>
      </c>
      <c r="BV12" s="47">
        <v>57987478</v>
      </c>
      <c r="BW12" s="47">
        <v>13699908</v>
      </c>
      <c r="BX12" s="47">
        <v>44450</v>
      </c>
      <c r="BY12" s="47">
        <v>33722295</v>
      </c>
      <c r="BZ12" s="47">
        <v>8564469</v>
      </c>
      <c r="CA12" s="47">
        <v>992790</v>
      </c>
    </row>
    <row r="13" spans="1:79" ht="15.75" x14ac:dyDescent="0.25">
      <c r="A13" s="2" t="s">
        <v>31</v>
      </c>
      <c r="B13" s="47">
        <v>271000</v>
      </c>
      <c r="C13" s="47">
        <v>196000</v>
      </c>
      <c r="D13" s="47">
        <v>97000</v>
      </c>
      <c r="E13" s="47">
        <v>17000</v>
      </c>
      <c r="F13" s="47">
        <v>31000</v>
      </c>
      <c r="G13" s="47">
        <v>7000</v>
      </c>
      <c r="H13" s="47">
        <v>308051</v>
      </c>
      <c r="I13" s="47">
        <v>191689</v>
      </c>
      <c r="J13" s="47" t="s">
        <v>50</v>
      </c>
      <c r="K13" s="47">
        <v>49387</v>
      </c>
      <c r="L13" s="47">
        <v>34661</v>
      </c>
      <c r="M13" s="47">
        <v>6585</v>
      </c>
      <c r="N13" s="47">
        <v>266457</v>
      </c>
      <c r="O13" s="47">
        <v>182276</v>
      </c>
      <c r="P13" s="47" t="s">
        <v>50</v>
      </c>
      <c r="Q13" s="47">
        <v>16081</v>
      </c>
      <c r="R13" s="47">
        <v>35657</v>
      </c>
      <c r="S13" s="47">
        <v>5525</v>
      </c>
      <c r="T13" s="47">
        <v>358122</v>
      </c>
      <c r="U13" s="47">
        <v>249763</v>
      </c>
      <c r="V13" s="47" t="s">
        <v>50</v>
      </c>
      <c r="W13" s="47">
        <v>16139</v>
      </c>
      <c r="X13" s="47">
        <v>47065</v>
      </c>
      <c r="Y13" s="47">
        <v>8666</v>
      </c>
      <c r="Z13" s="47">
        <v>161735</v>
      </c>
      <c r="AA13" s="47">
        <v>89558</v>
      </c>
      <c r="AB13" s="47" t="s">
        <v>50</v>
      </c>
      <c r="AC13" s="47">
        <v>8786</v>
      </c>
      <c r="AD13" s="47">
        <v>38890</v>
      </c>
      <c r="AE13" s="47">
        <v>8732</v>
      </c>
      <c r="AF13" s="47">
        <v>421279</v>
      </c>
      <c r="AG13" s="47">
        <v>322368</v>
      </c>
      <c r="AH13" s="47" t="s">
        <v>50</v>
      </c>
      <c r="AI13" s="47">
        <v>50390</v>
      </c>
      <c r="AJ13" s="47">
        <v>35085</v>
      </c>
      <c r="AK13" s="47">
        <v>5746</v>
      </c>
      <c r="AL13" s="47">
        <v>420344</v>
      </c>
      <c r="AM13" s="47">
        <v>333137</v>
      </c>
      <c r="AN13" s="47" t="s">
        <v>50</v>
      </c>
      <c r="AO13" s="47">
        <v>23931</v>
      </c>
      <c r="AP13" s="47">
        <v>47636</v>
      </c>
      <c r="AQ13" s="47">
        <v>6923</v>
      </c>
      <c r="AR13" s="47">
        <v>506195</v>
      </c>
      <c r="AS13" s="47">
        <v>369885</v>
      </c>
      <c r="AT13" s="47" t="s">
        <v>50</v>
      </c>
      <c r="AU13" s="47">
        <v>32309</v>
      </c>
      <c r="AV13" s="47">
        <v>74846</v>
      </c>
      <c r="AW13" s="47">
        <v>8401</v>
      </c>
      <c r="AX13" s="47">
        <v>473499</v>
      </c>
      <c r="AY13" s="47">
        <v>357145</v>
      </c>
      <c r="AZ13" s="47" t="s">
        <v>50</v>
      </c>
      <c r="BA13" s="47">
        <v>36726</v>
      </c>
      <c r="BB13" s="47">
        <v>57857</v>
      </c>
      <c r="BC13" s="47">
        <v>10785</v>
      </c>
      <c r="BD13" s="47">
        <v>578667</v>
      </c>
      <c r="BE13" s="47">
        <v>399760</v>
      </c>
      <c r="BF13" s="47" t="s">
        <v>50</v>
      </c>
      <c r="BG13" s="47">
        <v>48856</v>
      </c>
      <c r="BH13" s="47">
        <v>92003</v>
      </c>
      <c r="BI13" s="47">
        <v>13068</v>
      </c>
      <c r="BJ13" s="47">
        <v>722080</v>
      </c>
      <c r="BK13" s="47">
        <v>466350</v>
      </c>
      <c r="BL13" s="47" t="s">
        <v>50</v>
      </c>
      <c r="BM13" s="47">
        <v>48997</v>
      </c>
      <c r="BN13" s="47">
        <v>149553</v>
      </c>
      <c r="BO13" s="47">
        <v>12411</v>
      </c>
      <c r="BP13" s="47">
        <v>670095</v>
      </c>
      <c r="BQ13" s="47">
        <v>435332</v>
      </c>
      <c r="BR13" s="47" t="s">
        <v>50</v>
      </c>
      <c r="BS13" s="47">
        <v>46966</v>
      </c>
      <c r="BT13" s="47">
        <v>133686</v>
      </c>
      <c r="BU13" s="47">
        <v>13904</v>
      </c>
      <c r="BV13" s="47">
        <v>828738</v>
      </c>
      <c r="BW13" s="47">
        <v>530312</v>
      </c>
      <c r="BX13" s="47" t="s">
        <v>50</v>
      </c>
      <c r="BY13" s="47">
        <v>71439</v>
      </c>
      <c r="BZ13" s="47">
        <v>166808</v>
      </c>
      <c r="CA13" s="47">
        <v>15601</v>
      </c>
    </row>
    <row r="14" spans="1:79" ht="15.75" x14ac:dyDescent="0.25">
      <c r="A14" s="2" t="s">
        <v>32</v>
      </c>
      <c r="B14" s="47">
        <v>16015000</v>
      </c>
      <c r="C14" s="47">
        <v>1963000</v>
      </c>
      <c r="D14" s="47">
        <v>156000</v>
      </c>
      <c r="E14" s="47">
        <v>6831000</v>
      </c>
      <c r="F14" s="47">
        <v>3514000</v>
      </c>
      <c r="G14" s="47">
        <v>3637000</v>
      </c>
      <c r="H14" s="47">
        <v>20337557</v>
      </c>
      <c r="I14" s="47">
        <v>2433227</v>
      </c>
      <c r="J14" s="47">
        <v>88188</v>
      </c>
      <c r="K14" s="47">
        <v>8386725</v>
      </c>
      <c r="L14" s="47">
        <v>5463796</v>
      </c>
      <c r="M14" s="47">
        <v>3962748</v>
      </c>
      <c r="N14" s="47">
        <v>21765355</v>
      </c>
      <c r="O14" s="47">
        <v>2516843</v>
      </c>
      <c r="P14" s="47">
        <v>78172</v>
      </c>
      <c r="Q14" s="47">
        <v>9683952</v>
      </c>
      <c r="R14" s="47">
        <v>6608808</v>
      </c>
      <c r="S14" s="47">
        <v>2863391</v>
      </c>
      <c r="T14" s="47">
        <v>27293834</v>
      </c>
      <c r="U14" s="47">
        <v>3288574</v>
      </c>
      <c r="V14" s="47">
        <v>74740</v>
      </c>
      <c r="W14" s="47">
        <v>11436246</v>
      </c>
      <c r="X14" s="47">
        <v>8045572</v>
      </c>
      <c r="Y14" s="47">
        <v>4388311</v>
      </c>
      <c r="Z14" s="47">
        <v>31701533</v>
      </c>
      <c r="AA14" s="47">
        <v>3751773</v>
      </c>
      <c r="AB14" s="47">
        <v>84261</v>
      </c>
      <c r="AC14" s="47">
        <v>13469206</v>
      </c>
      <c r="AD14" s="47">
        <v>9678028</v>
      </c>
      <c r="AE14" s="47">
        <v>4614236</v>
      </c>
      <c r="AF14" s="47">
        <v>32140025</v>
      </c>
      <c r="AG14" s="47">
        <v>3368064</v>
      </c>
      <c r="AH14" s="47">
        <v>84746</v>
      </c>
      <c r="AI14" s="47">
        <v>14417619</v>
      </c>
      <c r="AJ14" s="47">
        <v>10509128</v>
      </c>
      <c r="AK14" s="47">
        <v>3680174</v>
      </c>
      <c r="AL14" s="47">
        <v>33634151</v>
      </c>
      <c r="AM14" s="47">
        <v>3680647</v>
      </c>
      <c r="AN14" s="47">
        <v>131962</v>
      </c>
      <c r="AO14" s="47">
        <v>14570727</v>
      </c>
      <c r="AP14" s="47">
        <v>11628150</v>
      </c>
      <c r="AQ14" s="47">
        <v>3547025</v>
      </c>
      <c r="AR14" s="47">
        <v>36154688</v>
      </c>
      <c r="AS14" s="47">
        <v>3818628</v>
      </c>
      <c r="AT14" s="47">
        <v>161698</v>
      </c>
      <c r="AU14" s="47">
        <v>15489540</v>
      </c>
      <c r="AV14" s="47">
        <v>12780774</v>
      </c>
      <c r="AW14" s="47">
        <v>3847483</v>
      </c>
      <c r="AX14" s="47">
        <v>39699226</v>
      </c>
      <c r="AY14" s="47">
        <v>3910362</v>
      </c>
      <c r="AZ14" s="47">
        <v>235458</v>
      </c>
      <c r="BA14" s="47">
        <v>16354275</v>
      </c>
      <c r="BB14" s="47">
        <v>14233677</v>
      </c>
      <c r="BC14" s="47">
        <v>4950080</v>
      </c>
      <c r="BD14" s="47">
        <v>47807356</v>
      </c>
      <c r="BE14" s="47">
        <v>5399022</v>
      </c>
      <c r="BF14" s="47">
        <v>217642</v>
      </c>
      <c r="BG14" s="47">
        <v>19148637</v>
      </c>
      <c r="BH14" s="47">
        <v>16314053</v>
      </c>
      <c r="BI14" s="47">
        <v>6651851</v>
      </c>
      <c r="BJ14" s="47">
        <v>53043323</v>
      </c>
      <c r="BK14" s="47">
        <v>5188696</v>
      </c>
      <c r="BL14" s="47">
        <v>219266</v>
      </c>
      <c r="BM14" s="47">
        <v>21365455</v>
      </c>
      <c r="BN14" s="47">
        <v>17733975</v>
      </c>
      <c r="BO14" s="47">
        <v>8360266</v>
      </c>
      <c r="BP14" s="47">
        <v>57453774</v>
      </c>
      <c r="BQ14" s="47">
        <v>5710883</v>
      </c>
      <c r="BR14" s="47">
        <v>218119</v>
      </c>
      <c r="BS14" s="47">
        <v>22919869</v>
      </c>
      <c r="BT14" s="47">
        <v>19396873</v>
      </c>
      <c r="BU14" s="47">
        <v>9065137</v>
      </c>
      <c r="BV14" s="47">
        <v>55848134</v>
      </c>
      <c r="BW14" s="47">
        <v>6013613</v>
      </c>
      <c r="BX14" s="47">
        <v>230664</v>
      </c>
      <c r="BY14" s="47">
        <v>19283379</v>
      </c>
      <c r="BZ14" s="47">
        <v>19142142</v>
      </c>
      <c r="CA14" s="47">
        <v>11051251</v>
      </c>
    </row>
    <row r="15" spans="1:79" ht="15.75" x14ac:dyDescent="0.25">
      <c r="A15" s="2" t="s">
        <v>33</v>
      </c>
      <c r="B15" s="47">
        <v>444000</v>
      </c>
      <c r="C15" s="47">
        <v>238000</v>
      </c>
      <c r="D15" s="47" t="s">
        <v>50</v>
      </c>
      <c r="E15" s="47">
        <v>8000</v>
      </c>
      <c r="F15" s="47">
        <v>130000</v>
      </c>
      <c r="G15" s="47">
        <v>35000</v>
      </c>
      <c r="H15" s="47">
        <v>575792</v>
      </c>
      <c r="I15" s="47">
        <v>293802</v>
      </c>
      <c r="J15" s="47">
        <v>187</v>
      </c>
      <c r="K15" s="47">
        <v>7545</v>
      </c>
      <c r="L15" s="47">
        <v>200617</v>
      </c>
      <c r="M15" s="47">
        <v>46752</v>
      </c>
      <c r="N15" s="47">
        <v>692815</v>
      </c>
      <c r="O15" s="47">
        <v>311330</v>
      </c>
      <c r="P15" s="47">
        <v>407</v>
      </c>
      <c r="Q15" s="47">
        <v>7502</v>
      </c>
      <c r="R15" s="47">
        <v>270043</v>
      </c>
      <c r="S15" s="47">
        <v>58477</v>
      </c>
      <c r="T15" s="47">
        <v>716337</v>
      </c>
      <c r="U15" s="47">
        <v>325795</v>
      </c>
      <c r="V15" s="47">
        <v>2702</v>
      </c>
      <c r="W15" s="47">
        <v>9289</v>
      </c>
      <c r="X15" s="47">
        <v>267173</v>
      </c>
      <c r="Y15" s="47">
        <v>64434</v>
      </c>
      <c r="Z15" s="47">
        <v>924140</v>
      </c>
      <c r="AA15" s="47">
        <v>470888</v>
      </c>
      <c r="AB15" s="47">
        <v>187</v>
      </c>
      <c r="AC15" s="47">
        <v>8439</v>
      </c>
      <c r="AD15" s="47">
        <v>295541</v>
      </c>
      <c r="AE15" s="47">
        <v>72068</v>
      </c>
      <c r="AF15" s="47">
        <v>1290969</v>
      </c>
      <c r="AG15" s="47">
        <v>524221</v>
      </c>
      <c r="AH15" s="47">
        <v>24684</v>
      </c>
      <c r="AI15" s="47">
        <v>8944</v>
      </c>
      <c r="AJ15" s="47">
        <v>423737</v>
      </c>
      <c r="AK15" s="47">
        <v>201985</v>
      </c>
      <c r="AL15" s="47">
        <v>3734339</v>
      </c>
      <c r="AM15" s="47">
        <v>588878</v>
      </c>
      <c r="AN15" s="47">
        <v>24684</v>
      </c>
      <c r="AO15" s="47">
        <v>14250</v>
      </c>
      <c r="AP15" s="47">
        <v>2257822</v>
      </c>
      <c r="AQ15" s="47">
        <v>732869</v>
      </c>
      <c r="AR15" s="47">
        <v>3551247</v>
      </c>
      <c r="AS15" s="47">
        <v>835887</v>
      </c>
      <c r="AT15" s="47">
        <v>38402</v>
      </c>
      <c r="AU15" s="47">
        <v>21383</v>
      </c>
      <c r="AV15" s="47">
        <v>1660832</v>
      </c>
      <c r="AW15" s="47">
        <v>876602</v>
      </c>
      <c r="AX15" s="47">
        <v>3925587</v>
      </c>
      <c r="AY15" s="47">
        <v>1006133</v>
      </c>
      <c r="AZ15" s="47">
        <v>36437</v>
      </c>
      <c r="BA15" s="47">
        <v>35283</v>
      </c>
      <c r="BB15" s="47">
        <v>1714153</v>
      </c>
      <c r="BC15" s="47">
        <v>1001822</v>
      </c>
      <c r="BD15" s="47">
        <v>4247687</v>
      </c>
      <c r="BE15" s="47">
        <v>1073685</v>
      </c>
      <c r="BF15" s="47">
        <v>47401</v>
      </c>
      <c r="BG15" s="47">
        <v>37157</v>
      </c>
      <c r="BH15" s="47">
        <v>2077664</v>
      </c>
      <c r="BI15" s="47">
        <v>865658</v>
      </c>
      <c r="BJ15" s="47">
        <v>4010423</v>
      </c>
      <c r="BK15" s="47">
        <v>1071851</v>
      </c>
      <c r="BL15" s="47">
        <v>32504</v>
      </c>
      <c r="BM15" s="47">
        <v>36895</v>
      </c>
      <c r="BN15" s="47">
        <v>2049519</v>
      </c>
      <c r="BO15" s="47">
        <v>753262</v>
      </c>
      <c r="BP15" s="47">
        <v>7804930</v>
      </c>
      <c r="BQ15" s="47">
        <v>4277349</v>
      </c>
      <c r="BR15" s="47">
        <v>29358</v>
      </c>
      <c r="BS15" s="47">
        <v>269864</v>
      </c>
      <c r="BT15" s="47">
        <v>2452230</v>
      </c>
      <c r="BU15" s="47">
        <v>599033</v>
      </c>
      <c r="BV15" s="47">
        <v>6758087</v>
      </c>
      <c r="BW15" s="47">
        <v>3495564</v>
      </c>
      <c r="BX15" s="47">
        <v>1865</v>
      </c>
      <c r="BY15" s="47">
        <v>75061</v>
      </c>
      <c r="BZ15" s="47">
        <v>2302140</v>
      </c>
      <c r="CA15" s="47">
        <v>674567</v>
      </c>
    </row>
    <row r="16" spans="1:79" ht="47.25" x14ac:dyDescent="0.25">
      <c r="A16" s="2" t="s">
        <v>34</v>
      </c>
      <c r="B16" s="47">
        <v>3808000</v>
      </c>
      <c r="C16" s="47">
        <v>2664000</v>
      </c>
      <c r="D16" s="47">
        <v>2040000</v>
      </c>
      <c r="E16" s="47">
        <v>673000</v>
      </c>
      <c r="F16" s="47">
        <v>282000</v>
      </c>
      <c r="G16" s="47">
        <v>86000</v>
      </c>
      <c r="H16" s="47">
        <v>2954073</v>
      </c>
      <c r="I16" s="47">
        <v>2047270</v>
      </c>
      <c r="J16" s="47">
        <v>1660544</v>
      </c>
      <c r="K16" s="47">
        <v>435762</v>
      </c>
      <c r="L16" s="47">
        <v>295343</v>
      </c>
      <c r="M16" s="47">
        <v>111558</v>
      </c>
      <c r="N16" s="47">
        <v>4513585</v>
      </c>
      <c r="O16" s="47">
        <v>2145410</v>
      </c>
      <c r="P16" s="47">
        <v>1401746</v>
      </c>
      <c r="Q16" s="47">
        <v>1032183</v>
      </c>
      <c r="R16" s="47">
        <v>1102811</v>
      </c>
      <c r="S16" s="47">
        <v>175057</v>
      </c>
      <c r="T16" s="47">
        <v>5159962</v>
      </c>
      <c r="U16" s="47">
        <v>2118609</v>
      </c>
      <c r="V16" s="47">
        <v>955682</v>
      </c>
      <c r="W16" s="47">
        <v>1123590</v>
      </c>
      <c r="X16" s="47">
        <v>1693664</v>
      </c>
      <c r="Y16" s="47">
        <v>150174</v>
      </c>
      <c r="Z16" s="47">
        <v>4835789</v>
      </c>
      <c r="AA16" s="47">
        <v>2116911</v>
      </c>
      <c r="AB16" s="47">
        <v>805990</v>
      </c>
      <c r="AC16" s="47">
        <v>809161</v>
      </c>
      <c r="AD16" s="47">
        <v>1701036</v>
      </c>
      <c r="AE16" s="47">
        <v>136983</v>
      </c>
      <c r="AF16" s="47">
        <v>5024663</v>
      </c>
      <c r="AG16" s="47">
        <v>2115577</v>
      </c>
      <c r="AH16" s="47">
        <v>63382</v>
      </c>
      <c r="AI16" s="47">
        <v>464444</v>
      </c>
      <c r="AJ16" s="47">
        <v>2179369</v>
      </c>
      <c r="AK16" s="47">
        <v>134567</v>
      </c>
      <c r="AL16" s="47">
        <v>4824883</v>
      </c>
      <c r="AM16" s="47">
        <v>2565986</v>
      </c>
      <c r="AN16" s="47">
        <v>85643</v>
      </c>
      <c r="AO16" s="47">
        <v>445519</v>
      </c>
      <c r="AP16" s="47">
        <v>1577534</v>
      </c>
      <c r="AQ16" s="47">
        <v>146310</v>
      </c>
      <c r="AR16" s="47">
        <v>6058767</v>
      </c>
      <c r="AS16" s="47">
        <v>3477055</v>
      </c>
      <c r="AT16" s="47">
        <v>108926</v>
      </c>
      <c r="AU16" s="47">
        <v>490430</v>
      </c>
      <c r="AV16" s="47">
        <v>1782438</v>
      </c>
      <c r="AW16" s="47">
        <v>177998</v>
      </c>
      <c r="AX16" s="47">
        <v>6514369</v>
      </c>
      <c r="AY16" s="47">
        <v>4024843</v>
      </c>
      <c r="AZ16" s="47">
        <v>92133</v>
      </c>
      <c r="BA16" s="47">
        <v>338609</v>
      </c>
      <c r="BB16" s="47">
        <v>1772774</v>
      </c>
      <c r="BC16" s="47">
        <v>290229</v>
      </c>
      <c r="BD16" s="47">
        <v>10347659</v>
      </c>
      <c r="BE16" s="47">
        <v>6962801</v>
      </c>
      <c r="BF16" s="47">
        <v>75165</v>
      </c>
      <c r="BG16" s="47">
        <v>584433</v>
      </c>
      <c r="BH16" s="47">
        <v>2334764</v>
      </c>
      <c r="BI16" s="47">
        <v>368076</v>
      </c>
      <c r="BJ16" s="47">
        <v>12652226</v>
      </c>
      <c r="BK16" s="47">
        <v>8820507</v>
      </c>
      <c r="BL16" s="47">
        <v>207340</v>
      </c>
      <c r="BM16" s="47">
        <v>646593</v>
      </c>
      <c r="BN16" s="47">
        <v>2557079</v>
      </c>
      <c r="BO16" s="47">
        <v>406965</v>
      </c>
      <c r="BP16" s="47">
        <v>8334139</v>
      </c>
      <c r="BQ16" s="47">
        <v>5443002</v>
      </c>
      <c r="BR16" s="47">
        <v>493365</v>
      </c>
      <c r="BS16" s="47">
        <v>365008</v>
      </c>
      <c r="BT16" s="47">
        <v>1844620</v>
      </c>
      <c r="BU16" s="47">
        <v>310294</v>
      </c>
      <c r="BV16" s="47">
        <v>7347211</v>
      </c>
      <c r="BW16" s="47">
        <v>4860962</v>
      </c>
      <c r="BX16" s="47">
        <v>480717</v>
      </c>
      <c r="BY16" s="47">
        <v>231864</v>
      </c>
      <c r="BZ16" s="47">
        <v>1441340</v>
      </c>
      <c r="CA16" s="47">
        <v>303313</v>
      </c>
    </row>
    <row r="17" spans="1:79" ht="63" x14ac:dyDescent="0.25">
      <c r="A17" s="2" t="s">
        <v>35</v>
      </c>
      <c r="B17" s="47">
        <v>8000</v>
      </c>
      <c r="C17" s="47" t="s">
        <v>50</v>
      </c>
      <c r="D17" s="47" t="s">
        <v>50</v>
      </c>
      <c r="E17" s="47" t="s">
        <v>50</v>
      </c>
      <c r="F17" s="47">
        <v>4000</v>
      </c>
      <c r="G17" s="47">
        <v>3000</v>
      </c>
      <c r="H17" s="47" t="s">
        <v>50</v>
      </c>
      <c r="I17" s="47" t="s">
        <v>50</v>
      </c>
      <c r="J17" s="47" t="s">
        <v>50</v>
      </c>
      <c r="K17" s="47" t="s">
        <v>50</v>
      </c>
      <c r="L17" s="47" t="s">
        <v>50</v>
      </c>
      <c r="M17" s="47" t="s">
        <v>50</v>
      </c>
      <c r="N17" s="47" t="s">
        <v>50</v>
      </c>
      <c r="O17" s="47" t="s">
        <v>50</v>
      </c>
      <c r="P17" s="47" t="s">
        <v>50</v>
      </c>
      <c r="Q17" s="47" t="s">
        <v>50</v>
      </c>
      <c r="R17" s="47" t="s">
        <v>50</v>
      </c>
      <c r="S17" s="47" t="s">
        <v>50</v>
      </c>
      <c r="T17" s="47" t="s">
        <v>74</v>
      </c>
      <c r="U17" s="47" t="s">
        <v>74</v>
      </c>
      <c r="V17" s="47" t="s">
        <v>50</v>
      </c>
      <c r="W17" s="47" t="s">
        <v>50</v>
      </c>
      <c r="X17" s="47" t="s">
        <v>74</v>
      </c>
      <c r="Y17" s="47" t="s">
        <v>74</v>
      </c>
      <c r="Z17" s="47" t="s">
        <v>50</v>
      </c>
      <c r="AA17" s="47" t="s">
        <v>50</v>
      </c>
      <c r="AB17" s="47" t="s">
        <v>50</v>
      </c>
      <c r="AC17" s="47" t="s">
        <v>50</v>
      </c>
      <c r="AD17" s="47" t="s">
        <v>50</v>
      </c>
      <c r="AE17" s="47" t="s">
        <v>50</v>
      </c>
      <c r="AF17" s="47" t="s">
        <v>50</v>
      </c>
      <c r="AG17" s="47" t="s">
        <v>50</v>
      </c>
      <c r="AH17" s="47" t="s">
        <v>50</v>
      </c>
      <c r="AI17" s="47" t="s">
        <v>50</v>
      </c>
      <c r="AJ17" s="47" t="s">
        <v>50</v>
      </c>
      <c r="AK17" s="47" t="s">
        <v>50</v>
      </c>
      <c r="AL17" s="47" t="s">
        <v>50</v>
      </c>
      <c r="AM17" s="47" t="s">
        <v>50</v>
      </c>
      <c r="AN17" s="47" t="s">
        <v>50</v>
      </c>
      <c r="AO17" s="47" t="s">
        <v>50</v>
      </c>
      <c r="AP17" s="47" t="s">
        <v>50</v>
      </c>
      <c r="AQ17" s="47" t="s">
        <v>50</v>
      </c>
      <c r="AR17" s="47" t="s">
        <v>74</v>
      </c>
      <c r="AS17" s="47" t="s">
        <v>74</v>
      </c>
      <c r="AT17" s="47" t="s">
        <v>50</v>
      </c>
      <c r="AU17" s="47" t="s">
        <v>74</v>
      </c>
      <c r="AV17" s="47" t="s">
        <v>74</v>
      </c>
      <c r="AW17" s="47" t="s">
        <v>74</v>
      </c>
      <c r="AX17" s="47" t="s">
        <v>74</v>
      </c>
      <c r="AY17" s="47" t="s">
        <v>74</v>
      </c>
      <c r="AZ17" s="47" t="s">
        <v>50</v>
      </c>
      <c r="BA17" s="47" t="s">
        <v>74</v>
      </c>
      <c r="BB17" s="47" t="s">
        <v>74</v>
      </c>
      <c r="BC17" s="47" t="s">
        <v>74</v>
      </c>
      <c r="BD17" s="47" t="s">
        <v>74</v>
      </c>
      <c r="BE17" s="47" t="s">
        <v>74</v>
      </c>
      <c r="BF17" s="47" t="s">
        <v>50</v>
      </c>
      <c r="BG17" s="47" t="s">
        <v>74</v>
      </c>
      <c r="BH17" s="47" t="s">
        <v>74</v>
      </c>
      <c r="BI17" s="47" t="s">
        <v>74</v>
      </c>
      <c r="BJ17" s="47" t="s">
        <v>74</v>
      </c>
      <c r="BK17" s="47" t="s">
        <v>74</v>
      </c>
      <c r="BL17" s="47" t="s">
        <v>50</v>
      </c>
      <c r="BM17" s="47" t="s">
        <v>74</v>
      </c>
      <c r="BN17" s="47" t="s">
        <v>74</v>
      </c>
      <c r="BO17" s="47" t="s">
        <v>74</v>
      </c>
      <c r="BP17" s="47" t="s">
        <v>74</v>
      </c>
      <c r="BQ17" s="47" t="s">
        <v>74</v>
      </c>
      <c r="BR17" s="47" t="s">
        <v>50</v>
      </c>
      <c r="BS17" s="47" t="s">
        <v>74</v>
      </c>
      <c r="BT17" s="47" t="s">
        <v>74</v>
      </c>
      <c r="BU17" s="47" t="s">
        <v>74</v>
      </c>
      <c r="BV17" s="47" t="s">
        <v>74</v>
      </c>
      <c r="BW17" s="47" t="s">
        <v>74</v>
      </c>
      <c r="BX17" s="47" t="s">
        <v>50</v>
      </c>
      <c r="BY17" s="47" t="s">
        <v>74</v>
      </c>
      <c r="BZ17" s="47" t="s">
        <v>74</v>
      </c>
      <c r="CA17" s="47" t="s">
        <v>74</v>
      </c>
    </row>
    <row r="18" spans="1:79" ht="15.75" x14ac:dyDescent="0.25">
      <c r="A18" s="2" t="s">
        <v>36</v>
      </c>
      <c r="B18" s="47" t="s">
        <v>50</v>
      </c>
      <c r="C18" s="47" t="s">
        <v>50</v>
      </c>
      <c r="D18" s="47" t="s">
        <v>50</v>
      </c>
      <c r="E18" s="47" t="s">
        <v>50</v>
      </c>
      <c r="F18" s="47" t="s">
        <v>50</v>
      </c>
      <c r="G18" s="47" t="s">
        <v>50</v>
      </c>
      <c r="H18" s="47" t="s">
        <v>50</v>
      </c>
      <c r="I18" s="47" t="s">
        <v>50</v>
      </c>
      <c r="J18" s="47" t="s">
        <v>50</v>
      </c>
      <c r="K18" s="47" t="s">
        <v>50</v>
      </c>
      <c r="L18" s="47" t="s">
        <v>50</v>
      </c>
      <c r="M18" s="47" t="s">
        <v>50</v>
      </c>
      <c r="N18" s="47" t="s">
        <v>50</v>
      </c>
      <c r="O18" s="47" t="s">
        <v>50</v>
      </c>
      <c r="P18" s="47" t="s">
        <v>50</v>
      </c>
      <c r="Q18" s="47" t="s">
        <v>50</v>
      </c>
      <c r="R18" s="47" t="s">
        <v>50</v>
      </c>
      <c r="S18" s="47" t="s">
        <v>50</v>
      </c>
      <c r="T18" s="47" t="s">
        <v>50</v>
      </c>
      <c r="U18" s="47" t="s">
        <v>50</v>
      </c>
      <c r="V18" s="47" t="s">
        <v>50</v>
      </c>
      <c r="W18" s="47" t="s">
        <v>50</v>
      </c>
      <c r="X18" s="47" t="s">
        <v>50</v>
      </c>
      <c r="Y18" s="47" t="s">
        <v>50</v>
      </c>
      <c r="Z18" s="47" t="s">
        <v>50</v>
      </c>
      <c r="AA18" s="47" t="s">
        <v>50</v>
      </c>
      <c r="AB18" s="47" t="s">
        <v>50</v>
      </c>
      <c r="AC18" s="47" t="s">
        <v>50</v>
      </c>
      <c r="AD18" s="47" t="s">
        <v>50</v>
      </c>
      <c r="AE18" s="47" t="s">
        <v>50</v>
      </c>
      <c r="AF18" s="47" t="s">
        <v>50</v>
      </c>
      <c r="AG18" s="47" t="s">
        <v>50</v>
      </c>
      <c r="AH18" s="47" t="s">
        <v>50</v>
      </c>
      <c r="AI18" s="47" t="s">
        <v>50</v>
      </c>
      <c r="AJ18" s="47" t="s">
        <v>50</v>
      </c>
      <c r="AK18" s="47" t="s">
        <v>50</v>
      </c>
      <c r="AL18" s="47" t="s">
        <v>50</v>
      </c>
      <c r="AM18" s="47" t="s">
        <v>50</v>
      </c>
      <c r="AN18" s="47" t="s">
        <v>50</v>
      </c>
      <c r="AO18" s="47" t="s">
        <v>50</v>
      </c>
      <c r="AP18" s="47" t="s">
        <v>50</v>
      </c>
      <c r="AQ18" s="47" t="s">
        <v>50</v>
      </c>
      <c r="AR18" s="47" t="s">
        <v>74</v>
      </c>
      <c r="AS18" s="47" t="s">
        <v>74</v>
      </c>
      <c r="AT18" s="47" t="s">
        <v>50</v>
      </c>
      <c r="AU18" s="47" t="s">
        <v>50</v>
      </c>
      <c r="AV18" s="47" t="s">
        <v>74</v>
      </c>
      <c r="AW18" s="47" t="s">
        <v>74</v>
      </c>
      <c r="AX18" s="47" t="s">
        <v>74</v>
      </c>
      <c r="AY18" s="47" t="s">
        <v>74</v>
      </c>
      <c r="AZ18" s="47" t="s">
        <v>50</v>
      </c>
      <c r="BA18" s="47" t="s">
        <v>50</v>
      </c>
      <c r="BB18" s="47" t="s">
        <v>74</v>
      </c>
      <c r="BC18" s="47" t="s">
        <v>74</v>
      </c>
      <c r="BD18" s="47" t="s">
        <v>74</v>
      </c>
      <c r="BE18" s="47" t="s">
        <v>74</v>
      </c>
      <c r="BF18" s="47" t="s">
        <v>50</v>
      </c>
      <c r="BG18" s="47" t="s">
        <v>50</v>
      </c>
      <c r="BH18" s="47" t="s">
        <v>74</v>
      </c>
      <c r="BI18" s="47" t="s">
        <v>74</v>
      </c>
      <c r="BJ18" s="47" t="s">
        <v>74</v>
      </c>
      <c r="BK18" s="47" t="s">
        <v>74</v>
      </c>
      <c r="BL18" s="47" t="s">
        <v>50</v>
      </c>
      <c r="BM18" s="47" t="s">
        <v>50</v>
      </c>
      <c r="BN18" s="47" t="s">
        <v>74</v>
      </c>
      <c r="BO18" s="47" t="s">
        <v>74</v>
      </c>
      <c r="BP18" s="47" t="s">
        <v>50</v>
      </c>
      <c r="BQ18" s="47" t="s">
        <v>50</v>
      </c>
      <c r="BR18" s="47" t="s">
        <v>50</v>
      </c>
      <c r="BS18" s="47" t="s">
        <v>50</v>
      </c>
      <c r="BT18" s="47" t="s">
        <v>50</v>
      </c>
      <c r="BU18" s="47" t="s">
        <v>50</v>
      </c>
      <c r="BV18" s="47" t="s">
        <v>50</v>
      </c>
      <c r="BW18" s="47" t="s">
        <v>50</v>
      </c>
      <c r="BX18" s="47" t="s">
        <v>50</v>
      </c>
      <c r="BY18" s="47" t="s">
        <v>50</v>
      </c>
      <c r="BZ18" s="47" t="s">
        <v>50</v>
      </c>
      <c r="CA18" s="47" t="s">
        <v>50</v>
      </c>
    </row>
    <row r="19" spans="1:79" ht="47.25" x14ac:dyDescent="0.25">
      <c r="A19" s="2" t="s">
        <v>37</v>
      </c>
      <c r="B19" s="47">
        <v>10000</v>
      </c>
      <c r="C19" s="47">
        <v>3000</v>
      </c>
      <c r="D19" s="47" t="s">
        <v>50</v>
      </c>
      <c r="E19" s="47" t="s">
        <v>50</v>
      </c>
      <c r="F19" s="47">
        <v>7000</v>
      </c>
      <c r="G19" s="47" t="s">
        <v>50</v>
      </c>
      <c r="H19" s="47">
        <v>27978</v>
      </c>
      <c r="I19" s="47">
        <v>18218</v>
      </c>
      <c r="J19" s="47" t="s">
        <v>50</v>
      </c>
      <c r="K19" s="47">
        <v>750</v>
      </c>
      <c r="L19" s="47">
        <v>7435</v>
      </c>
      <c r="M19" s="47">
        <v>1103</v>
      </c>
      <c r="N19" s="47">
        <v>42021</v>
      </c>
      <c r="O19" s="47">
        <v>29297</v>
      </c>
      <c r="P19" s="47" t="s">
        <v>50</v>
      </c>
      <c r="Q19" s="47">
        <v>687</v>
      </c>
      <c r="R19" s="47">
        <v>8667</v>
      </c>
      <c r="S19" s="47">
        <v>1975</v>
      </c>
      <c r="T19" s="47">
        <v>88277</v>
      </c>
      <c r="U19" s="47">
        <v>31008</v>
      </c>
      <c r="V19" s="47" t="s">
        <v>50</v>
      </c>
      <c r="W19" s="47">
        <v>812</v>
      </c>
      <c r="X19" s="47">
        <v>51937</v>
      </c>
      <c r="Y19" s="47">
        <v>3216</v>
      </c>
      <c r="Z19" s="47">
        <v>101242</v>
      </c>
      <c r="AA19" s="47">
        <v>31151</v>
      </c>
      <c r="AB19" s="47" t="s">
        <v>50</v>
      </c>
      <c r="AC19" s="47">
        <v>812</v>
      </c>
      <c r="AD19" s="47">
        <v>61590</v>
      </c>
      <c r="AE19" s="47">
        <v>3672</v>
      </c>
      <c r="AF19" s="47">
        <v>106657</v>
      </c>
      <c r="AG19" s="47">
        <v>34354</v>
      </c>
      <c r="AH19" s="47" t="s">
        <v>50</v>
      </c>
      <c r="AI19" s="47">
        <v>1184</v>
      </c>
      <c r="AJ19" s="47">
        <v>63549</v>
      </c>
      <c r="AK19" s="47">
        <v>3900</v>
      </c>
      <c r="AL19" s="47">
        <v>186625</v>
      </c>
      <c r="AM19" s="47">
        <v>93685</v>
      </c>
      <c r="AN19" s="47">
        <v>284</v>
      </c>
      <c r="AO19" s="47">
        <v>6464</v>
      </c>
      <c r="AP19" s="47">
        <v>75058</v>
      </c>
      <c r="AQ19" s="47">
        <v>7330</v>
      </c>
      <c r="AR19" s="47">
        <v>212037</v>
      </c>
      <c r="AS19" s="47">
        <v>96892</v>
      </c>
      <c r="AT19" s="47">
        <v>284</v>
      </c>
      <c r="AU19" s="47">
        <v>6856</v>
      </c>
      <c r="AV19" s="47">
        <v>95007</v>
      </c>
      <c r="AW19" s="47">
        <v>7955</v>
      </c>
      <c r="AX19" s="47">
        <v>236086</v>
      </c>
      <c r="AY19" s="47">
        <v>107665</v>
      </c>
      <c r="AZ19" s="47">
        <v>284</v>
      </c>
      <c r="BA19" s="47">
        <v>7458</v>
      </c>
      <c r="BB19" s="47">
        <v>108701</v>
      </c>
      <c r="BC19" s="47">
        <v>7400</v>
      </c>
      <c r="BD19" s="47">
        <v>535382</v>
      </c>
      <c r="BE19" s="47">
        <v>324708</v>
      </c>
      <c r="BF19" s="47" t="s">
        <v>50</v>
      </c>
      <c r="BG19" s="47">
        <v>13843</v>
      </c>
      <c r="BH19" s="47">
        <v>177527</v>
      </c>
      <c r="BI19" s="47">
        <v>8071</v>
      </c>
      <c r="BJ19" s="47">
        <v>582608</v>
      </c>
      <c r="BK19" s="47">
        <v>376401</v>
      </c>
      <c r="BL19" s="47" t="s">
        <v>50</v>
      </c>
      <c r="BM19" s="47">
        <v>13596</v>
      </c>
      <c r="BN19" s="47">
        <v>178770</v>
      </c>
      <c r="BO19" s="47">
        <v>8053</v>
      </c>
      <c r="BP19" s="47">
        <v>533075</v>
      </c>
      <c r="BQ19" s="47">
        <v>285498</v>
      </c>
      <c r="BR19" s="47" t="s">
        <v>50</v>
      </c>
      <c r="BS19" s="47">
        <v>13596</v>
      </c>
      <c r="BT19" s="47">
        <v>220134</v>
      </c>
      <c r="BU19" s="47">
        <v>8001</v>
      </c>
      <c r="BV19" s="47">
        <v>912005</v>
      </c>
      <c r="BW19" s="47">
        <v>285495</v>
      </c>
      <c r="BX19" s="47" t="s">
        <v>50</v>
      </c>
      <c r="BY19" s="47">
        <v>13136</v>
      </c>
      <c r="BZ19" s="47">
        <v>548786</v>
      </c>
      <c r="CA19" s="47">
        <v>8144</v>
      </c>
    </row>
    <row r="20" spans="1:79" ht="47.25" x14ac:dyDescent="0.25">
      <c r="A20" s="2" t="s">
        <v>38</v>
      </c>
      <c r="B20" s="47">
        <v>1202000</v>
      </c>
      <c r="C20" s="47">
        <v>381000</v>
      </c>
      <c r="D20" s="47">
        <v>159000</v>
      </c>
      <c r="E20" s="47">
        <v>671000</v>
      </c>
      <c r="F20" s="47">
        <v>103000</v>
      </c>
      <c r="G20" s="47">
        <v>35000</v>
      </c>
      <c r="H20" s="47">
        <v>1360418</v>
      </c>
      <c r="I20" s="47">
        <v>348724</v>
      </c>
      <c r="J20" s="47">
        <v>272137</v>
      </c>
      <c r="K20" s="47">
        <v>870374</v>
      </c>
      <c r="L20" s="47">
        <v>81032</v>
      </c>
      <c r="M20" s="47">
        <v>47812</v>
      </c>
      <c r="N20" s="47">
        <v>1438097</v>
      </c>
      <c r="O20" s="47">
        <v>309461</v>
      </c>
      <c r="P20" s="47">
        <v>252715</v>
      </c>
      <c r="Q20" s="47">
        <v>983604</v>
      </c>
      <c r="R20" s="47">
        <v>82349</v>
      </c>
      <c r="S20" s="47">
        <v>31570</v>
      </c>
      <c r="T20" s="47">
        <v>1148420</v>
      </c>
      <c r="U20" s="47">
        <v>259606</v>
      </c>
      <c r="V20" s="47">
        <v>218015</v>
      </c>
      <c r="W20" s="47">
        <v>699379</v>
      </c>
      <c r="X20" s="47">
        <v>103464</v>
      </c>
      <c r="Y20" s="47">
        <v>49978</v>
      </c>
      <c r="Z20" s="47">
        <v>1154776</v>
      </c>
      <c r="AA20" s="47">
        <v>222374</v>
      </c>
      <c r="AB20" s="47">
        <v>117728</v>
      </c>
      <c r="AC20" s="47">
        <v>717266</v>
      </c>
      <c r="AD20" s="47">
        <v>109486</v>
      </c>
      <c r="AE20" s="47">
        <v>79098</v>
      </c>
      <c r="AF20" s="47">
        <v>1083370</v>
      </c>
      <c r="AG20" s="47">
        <v>126887</v>
      </c>
      <c r="AH20" s="47">
        <v>28456</v>
      </c>
      <c r="AI20" s="47">
        <v>712019</v>
      </c>
      <c r="AJ20" s="47">
        <v>154365</v>
      </c>
      <c r="AK20" s="47">
        <v>67630</v>
      </c>
      <c r="AL20" s="47">
        <v>1093057</v>
      </c>
      <c r="AM20" s="47">
        <v>143832</v>
      </c>
      <c r="AN20" s="47">
        <v>38473</v>
      </c>
      <c r="AO20" s="47">
        <v>581311</v>
      </c>
      <c r="AP20" s="47">
        <v>248122</v>
      </c>
      <c r="AQ20" s="47">
        <v>111495</v>
      </c>
      <c r="AR20" s="47">
        <v>2147612</v>
      </c>
      <c r="AS20" s="47">
        <v>1018170</v>
      </c>
      <c r="AT20" s="47">
        <v>155537</v>
      </c>
      <c r="AU20" s="47">
        <v>741315</v>
      </c>
      <c r="AV20" s="47">
        <v>237036</v>
      </c>
      <c r="AW20" s="47">
        <v>133323</v>
      </c>
      <c r="AX20" s="47">
        <v>1408040</v>
      </c>
      <c r="AY20" s="47">
        <v>146645</v>
      </c>
      <c r="AZ20" s="47">
        <v>75544</v>
      </c>
      <c r="BA20" s="47">
        <v>891353</v>
      </c>
      <c r="BB20" s="47">
        <v>143369</v>
      </c>
      <c r="BC20" s="47">
        <v>205644</v>
      </c>
      <c r="BD20" s="47">
        <v>1630236</v>
      </c>
      <c r="BE20" s="47">
        <v>190816</v>
      </c>
      <c r="BF20" s="47">
        <v>82972</v>
      </c>
      <c r="BG20" s="47">
        <v>937916</v>
      </c>
      <c r="BH20" s="47">
        <v>168764</v>
      </c>
      <c r="BI20" s="47">
        <v>316983</v>
      </c>
      <c r="BJ20" s="47">
        <v>1304929</v>
      </c>
      <c r="BK20" s="47">
        <v>208241</v>
      </c>
      <c r="BL20" s="47">
        <v>63316</v>
      </c>
      <c r="BM20" s="47">
        <v>528566</v>
      </c>
      <c r="BN20" s="47">
        <v>189552</v>
      </c>
      <c r="BO20" s="47">
        <v>368208</v>
      </c>
      <c r="BP20" s="47">
        <v>1481721</v>
      </c>
      <c r="BQ20" s="47">
        <v>198872</v>
      </c>
      <c r="BR20" s="47">
        <v>62630</v>
      </c>
      <c r="BS20" s="47">
        <v>502867</v>
      </c>
      <c r="BT20" s="47">
        <v>334331</v>
      </c>
      <c r="BU20" s="47">
        <v>424104</v>
      </c>
      <c r="BV20" s="47">
        <v>1557489</v>
      </c>
      <c r="BW20" s="47">
        <v>193013</v>
      </c>
      <c r="BX20" s="47">
        <v>62157</v>
      </c>
      <c r="BY20" s="47">
        <v>292234</v>
      </c>
      <c r="BZ20" s="47">
        <v>598986</v>
      </c>
      <c r="CA20" s="47">
        <v>445573</v>
      </c>
    </row>
    <row r="22" spans="1:79" x14ac:dyDescent="0.25">
      <c r="A22" t="s">
        <v>75</v>
      </c>
    </row>
  </sheetData>
  <mergeCells count="15">
    <mergeCell ref="A1:C1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  <mergeCell ref="BP3:BU3"/>
    <mergeCell ref="BV3:CA3"/>
  </mergeCells>
  <hyperlinks>
    <hyperlink ref="A1" location="Содержание!B5" display="К содержанию" xr:uid="{00000000-0004-0000-0300-000000000000}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26"/>
  <sheetViews>
    <sheetView tabSelected="1" zoomScaleNormal="100" workbookViewId="0">
      <pane xSplit="1" ySplit="4" topLeftCell="AL14" activePane="bottomRight" state="frozen"/>
      <selection pane="topRight" activeCell="AI1" sqref="AI1"/>
      <selection pane="bottomLeft" activeCell="A5" sqref="A5"/>
      <selection pane="bottomRight" activeCell="AQ22" sqref="AQ22"/>
    </sheetView>
  </sheetViews>
  <sheetFormatPr defaultColWidth="9.140625" defaultRowHeight="15.75" x14ac:dyDescent="0.25"/>
  <cols>
    <col min="1" max="1" width="35.7109375" style="7" customWidth="1"/>
    <col min="2" max="2" width="18.85546875" style="7" customWidth="1"/>
    <col min="3" max="3" width="17.42578125" style="7" customWidth="1"/>
    <col min="4" max="4" width="14.28515625" style="7" customWidth="1"/>
    <col min="5" max="5" width="18.85546875" style="7" customWidth="1"/>
    <col min="6" max="6" width="17.42578125" style="7" customWidth="1"/>
    <col min="7" max="7" width="17.140625" style="7" customWidth="1"/>
    <col min="8" max="8" width="18.85546875" style="7" customWidth="1"/>
    <col min="9" max="9" width="17.42578125" style="7" customWidth="1"/>
    <col min="10" max="10" width="14.28515625" style="7" customWidth="1"/>
    <col min="11" max="12" width="18.85546875" style="7" customWidth="1"/>
    <col min="13" max="13" width="17.140625" style="7" customWidth="1"/>
    <col min="14" max="14" width="18.85546875" style="7" customWidth="1"/>
    <col min="15" max="15" width="19.42578125" style="7" customWidth="1"/>
    <col min="16" max="16" width="15.42578125" style="7" customWidth="1"/>
    <col min="17" max="18" width="21" style="7" customWidth="1"/>
    <col min="19" max="19" width="19.42578125" style="7" customWidth="1"/>
    <col min="20" max="20" width="18.85546875" style="7" customWidth="1"/>
    <col min="21" max="21" width="17.42578125" style="7" customWidth="1"/>
    <col min="22" max="22" width="14.28515625" style="7" customWidth="1"/>
    <col min="23" max="24" width="18.85546875" style="7" customWidth="1"/>
    <col min="25" max="25" width="17.42578125" style="7" customWidth="1"/>
    <col min="26" max="26" width="18.7109375" style="7" customWidth="1"/>
    <col min="27" max="27" width="17.28515625" style="7" customWidth="1"/>
    <col min="28" max="28" width="14.140625" style="7" customWidth="1"/>
    <col min="29" max="32" width="17.28515625" style="7" customWidth="1"/>
    <col min="33" max="33" width="15.5703125" style="7" customWidth="1"/>
    <col min="34" max="34" width="14.42578125" style="7" customWidth="1"/>
    <col min="35" max="35" width="15.85546875" style="7" customWidth="1"/>
    <col min="36" max="36" width="14.42578125" style="7" customWidth="1"/>
    <col min="37" max="37" width="15.7109375" style="7" customWidth="1"/>
    <col min="38" max="38" width="17.5703125" style="7" customWidth="1"/>
    <col min="39" max="39" width="14.42578125" style="7" customWidth="1"/>
    <col min="40" max="40" width="12.42578125" style="7" customWidth="1"/>
    <col min="41" max="41" width="14.5703125" style="7" customWidth="1"/>
    <col min="42" max="42" width="14.42578125" style="7" customWidth="1"/>
    <col min="43" max="43" width="16.140625" style="7" customWidth="1"/>
    <col min="44" max="16384" width="9.140625" style="7"/>
  </cols>
  <sheetData>
    <row r="1" spans="1:43" ht="34.5" customHeight="1" x14ac:dyDescent="0.25">
      <c r="A1" s="3" t="s">
        <v>40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43" ht="20.25" customHeight="1" x14ac:dyDescent="0.25">
      <c r="A2" s="72" t="s">
        <v>76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43" x14ac:dyDescent="0.25">
      <c r="A3" s="68"/>
      <c r="B3" s="65">
        <v>2017</v>
      </c>
      <c r="C3" s="65"/>
      <c r="D3" s="65"/>
      <c r="E3" s="65"/>
      <c r="F3" s="65"/>
      <c r="G3" s="65"/>
      <c r="H3" s="65">
        <v>2018</v>
      </c>
      <c r="I3" s="65"/>
      <c r="J3" s="65"/>
      <c r="K3" s="65"/>
      <c r="L3" s="65"/>
      <c r="M3" s="65"/>
      <c r="N3" s="65">
        <v>2019</v>
      </c>
      <c r="O3" s="65"/>
      <c r="P3" s="65"/>
      <c r="Q3" s="65"/>
      <c r="R3" s="65"/>
      <c r="S3" s="65"/>
      <c r="T3" s="65">
        <v>2020</v>
      </c>
      <c r="U3" s="65"/>
      <c r="V3" s="65"/>
      <c r="W3" s="65"/>
      <c r="X3" s="65"/>
      <c r="Y3" s="65"/>
      <c r="Z3" s="65">
        <v>2021</v>
      </c>
      <c r="AA3" s="65"/>
      <c r="AB3" s="65"/>
      <c r="AC3" s="65"/>
      <c r="AD3" s="65"/>
      <c r="AE3" s="65"/>
      <c r="AF3" s="65">
        <v>2022</v>
      </c>
      <c r="AG3" s="65"/>
      <c r="AH3" s="65"/>
      <c r="AI3" s="65"/>
      <c r="AJ3" s="65"/>
      <c r="AK3" s="65"/>
      <c r="AL3" s="65">
        <v>2023</v>
      </c>
      <c r="AM3" s="65"/>
      <c r="AN3" s="65"/>
      <c r="AO3" s="65"/>
      <c r="AP3" s="65"/>
      <c r="AQ3" s="65"/>
    </row>
    <row r="4" spans="1:43" ht="47.25" x14ac:dyDescent="0.25">
      <c r="A4" s="68"/>
      <c r="B4" s="4" t="s">
        <v>42</v>
      </c>
      <c r="C4" s="4" t="s">
        <v>72</v>
      </c>
      <c r="D4" s="4" t="s">
        <v>73</v>
      </c>
      <c r="E4" s="4" t="s">
        <v>44</v>
      </c>
      <c r="F4" s="4" t="s">
        <v>45</v>
      </c>
      <c r="G4" s="4" t="s">
        <v>46</v>
      </c>
      <c r="H4" s="4" t="s">
        <v>42</v>
      </c>
      <c r="I4" s="4" t="s">
        <v>72</v>
      </c>
      <c r="J4" s="4" t="s">
        <v>73</v>
      </c>
      <c r="K4" s="4" t="s">
        <v>44</v>
      </c>
      <c r="L4" s="4" t="s">
        <v>45</v>
      </c>
      <c r="M4" s="4" t="s">
        <v>46</v>
      </c>
      <c r="N4" s="4" t="s">
        <v>42</v>
      </c>
      <c r="O4" s="4" t="s">
        <v>72</v>
      </c>
      <c r="P4" s="4" t="s">
        <v>73</v>
      </c>
      <c r="Q4" s="4" t="s">
        <v>44</v>
      </c>
      <c r="R4" s="4" t="s">
        <v>45</v>
      </c>
      <c r="S4" s="4" t="s">
        <v>46</v>
      </c>
      <c r="T4" s="4" t="s">
        <v>42</v>
      </c>
      <c r="U4" s="4" t="s">
        <v>72</v>
      </c>
      <c r="V4" s="4" t="s">
        <v>73</v>
      </c>
      <c r="W4" s="4" t="s">
        <v>44</v>
      </c>
      <c r="X4" s="4" t="s">
        <v>45</v>
      </c>
      <c r="Y4" s="4" t="s">
        <v>46</v>
      </c>
      <c r="Z4" s="4" t="s">
        <v>42</v>
      </c>
      <c r="AA4" s="4" t="s">
        <v>72</v>
      </c>
      <c r="AB4" s="4" t="s">
        <v>73</v>
      </c>
      <c r="AC4" s="4" t="s">
        <v>44</v>
      </c>
      <c r="AD4" s="4" t="s">
        <v>45</v>
      </c>
      <c r="AE4" s="4" t="s">
        <v>46</v>
      </c>
      <c r="AF4" s="4" t="s">
        <v>42</v>
      </c>
      <c r="AG4" s="4" t="s">
        <v>72</v>
      </c>
      <c r="AH4" s="4" t="s">
        <v>73</v>
      </c>
      <c r="AI4" s="4" t="s">
        <v>44</v>
      </c>
      <c r="AJ4" s="4" t="s">
        <v>45</v>
      </c>
      <c r="AK4" s="4" t="s">
        <v>46</v>
      </c>
      <c r="AL4" s="4" t="s">
        <v>42</v>
      </c>
      <c r="AM4" s="4" t="s">
        <v>72</v>
      </c>
      <c r="AN4" s="4" t="s">
        <v>73</v>
      </c>
      <c r="AO4" s="4" t="s">
        <v>44</v>
      </c>
      <c r="AP4" s="4" t="s">
        <v>45</v>
      </c>
      <c r="AQ4" s="4" t="s">
        <v>46</v>
      </c>
    </row>
    <row r="5" spans="1:43" s="8" customFormat="1" ht="31.5" x14ac:dyDescent="0.25">
      <c r="A5" s="37" t="s">
        <v>48</v>
      </c>
      <c r="B5" s="38">
        <v>741374253</v>
      </c>
      <c r="C5" s="38">
        <v>179641832</v>
      </c>
      <c r="D5" s="38">
        <v>2885461</v>
      </c>
      <c r="E5" s="38">
        <v>191829915</v>
      </c>
      <c r="F5" s="38">
        <v>316332145</v>
      </c>
      <c r="G5" s="38">
        <v>42248329</v>
      </c>
      <c r="H5" s="38">
        <v>780316283</v>
      </c>
      <c r="I5" s="38">
        <v>187322789</v>
      </c>
      <c r="J5" s="38">
        <v>2815204</v>
      </c>
      <c r="K5" s="38">
        <v>201724467</v>
      </c>
      <c r="L5" s="38">
        <v>335791420</v>
      </c>
      <c r="M5" s="38">
        <v>46970707</v>
      </c>
      <c r="N5" s="45">
        <v>824228287</v>
      </c>
      <c r="O5" s="45">
        <v>192785728</v>
      </c>
      <c r="P5" s="45">
        <v>2573075</v>
      </c>
      <c r="Q5" s="45">
        <v>209810456</v>
      </c>
      <c r="R5" s="45">
        <v>358506105</v>
      </c>
      <c r="S5" s="45">
        <v>52851633</v>
      </c>
      <c r="T5" s="45">
        <v>891180335</v>
      </c>
      <c r="U5" s="45">
        <v>208576871</v>
      </c>
      <c r="V5" s="45">
        <v>2649680</v>
      </c>
      <c r="W5" s="45">
        <v>227962637</v>
      </c>
      <c r="X5" s="45">
        <v>388947092</v>
      </c>
      <c r="Y5" s="45">
        <v>53376666</v>
      </c>
      <c r="Z5" s="48">
        <v>956749159</v>
      </c>
      <c r="AA5" s="48">
        <v>223301068</v>
      </c>
      <c r="AB5" s="48">
        <v>2945428</v>
      </c>
      <c r="AC5" s="48">
        <v>247932001</v>
      </c>
      <c r="AD5" s="48">
        <v>417902176</v>
      </c>
      <c r="AE5" s="48">
        <v>54479447</v>
      </c>
      <c r="AF5" s="48">
        <v>1039809869</v>
      </c>
      <c r="AG5" s="48">
        <v>241503296</v>
      </c>
      <c r="AH5" s="48">
        <v>3696299</v>
      </c>
      <c r="AI5" s="48">
        <v>269170081</v>
      </c>
      <c r="AJ5" s="48">
        <v>446528032</v>
      </c>
      <c r="AK5" s="48">
        <v>68176054</v>
      </c>
      <c r="AL5" s="48">
        <v>1120202242</v>
      </c>
      <c r="AM5" s="48">
        <v>243055482</v>
      </c>
      <c r="AN5" s="48">
        <v>3793854</v>
      </c>
      <c r="AO5" s="48">
        <v>300534075</v>
      </c>
      <c r="AP5" s="48">
        <v>483750110</v>
      </c>
      <c r="AQ5" s="48">
        <v>76520035</v>
      </c>
    </row>
    <row r="6" spans="1:43" ht="31.5" x14ac:dyDescent="0.25">
      <c r="A6" s="49" t="s">
        <v>49</v>
      </c>
      <c r="B6" s="50">
        <v>178690058</v>
      </c>
      <c r="C6" s="50">
        <v>71185814</v>
      </c>
      <c r="D6" s="50">
        <v>1216443</v>
      </c>
      <c r="E6" s="50">
        <v>23004870</v>
      </c>
      <c r="F6" s="50">
        <v>66966763</v>
      </c>
      <c r="G6" s="50">
        <v>10676191</v>
      </c>
      <c r="H6" s="50">
        <v>189902440</v>
      </c>
      <c r="I6" s="50">
        <v>74958652</v>
      </c>
      <c r="J6" s="50">
        <v>1208012</v>
      </c>
      <c r="K6" s="50">
        <v>24845122</v>
      </c>
      <c r="L6" s="50">
        <v>71320060</v>
      </c>
      <c r="M6" s="50">
        <v>12119847</v>
      </c>
      <c r="N6" s="47">
        <v>198326974</v>
      </c>
      <c r="O6" s="47">
        <v>77255299</v>
      </c>
      <c r="P6" s="47">
        <v>1195709</v>
      </c>
      <c r="Q6" s="47">
        <v>25743273</v>
      </c>
      <c r="R6" s="47">
        <v>75520842</v>
      </c>
      <c r="S6" s="47">
        <v>12333200</v>
      </c>
      <c r="T6" s="50">
        <v>198579761</v>
      </c>
      <c r="U6" s="50">
        <v>75834495</v>
      </c>
      <c r="V6" s="50">
        <v>1171009</v>
      </c>
      <c r="W6" s="50">
        <v>26424363</v>
      </c>
      <c r="X6" s="50">
        <v>76070389</v>
      </c>
      <c r="Y6" s="50">
        <v>12111359</v>
      </c>
      <c r="Z6" s="51">
        <v>214309903</v>
      </c>
      <c r="AA6" s="51">
        <v>81022804</v>
      </c>
      <c r="AB6" s="51">
        <v>1104491</v>
      </c>
      <c r="AC6" s="51">
        <v>27429957</v>
      </c>
      <c r="AD6" s="51">
        <v>83116505</v>
      </c>
      <c r="AE6" s="51">
        <v>14183876</v>
      </c>
      <c r="AF6" s="51">
        <v>228502941</v>
      </c>
      <c r="AG6" s="51">
        <v>86329601</v>
      </c>
      <c r="AH6" s="51">
        <v>1145167</v>
      </c>
      <c r="AI6" s="51">
        <v>28190229</v>
      </c>
      <c r="AJ6" s="51">
        <v>89066696</v>
      </c>
      <c r="AK6" s="51">
        <v>14711380</v>
      </c>
      <c r="AL6" s="51">
        <v>239224973</v>
      </c>
      <c r="AM6" s="51">
        <v>87720823</v>
      </c>
      <c r="AN6" s="51">
        <v>1186588</v>
      </c>
      <c r="AO6" s="51">
        <v>29948191</v>
      </c>
      <c r="AP6" s="51">
        <v>93782074</v>
      </c>
      <c r="AQ6" s="51">
        <v>16160651</v>
      </c>
    </row>
    <row r="7" spans="1:43" x14ac:dyDescent="0.25">
      <c r="A7" s="49" t="s">
        <v>51</v>
      </c>
      <c r="B7" s="50">
        <v>131609383</v>
      </c>
      <c r="C7" s="50">
        <v>23681831</v>
      </c>
      <c r="D7" s="50">
        <v>15047</v>
      </c>
      <c r="E7" s="50">
        <v>37018309</v>
      </c>
      <c r="F7" s="50">
        <v>63261059</v>
      </c>
      <c r="G7" s="50">
        <v>7139321</v>
      </c>
      <c r="H7" s="50">
        <v>141734281</v>
      </c>
      <c r="I7" s="50">
        <v>26929586</v>
      </c>
      <c r="J7" s="50">
        <v>14951</v>
      </c>
      <c r="K7" s="50">
        <v>39415190</v>
      </c>
      <c r="L7" s="50">
        <v>67518060</v>
      </c>
      <c r="M7" s="50">
        <v>7511883</v>
      </c>
      <c r="N7" s="47">
        <v>153566982</v>
      </c>
      <c r="O7" s="47">
        <v>27678051</v>
      </c>
      <c r="P7" s="47">
        <v>30561</v>
      </c>
      <c r="Q7" s="47">
        <v>42111406</v>
      </c>
      <c r="R7" s="47">
        <v>73494974</v>
      </c>
      <c r="S7" s="47">
        <v>9855665</v>
      </c>
      <c r="T7" s="50">
        <v>174122815</v>
      </c>
      <c r="U7" s="50">
        <v>30239948</v>
      </c>
      <c r="V7" s="50">
        <v>30561</v>
      </c>
      <c r="W7" s="50">
        <v>49189763</v>
      </c>
      <c r="X7" s="50">
        <v>83684781</v>
      </c>
      <c r="Y7" s="50">
        <v>10542503</v>
      </c>
      <c r="Z7" s="51">
        <v>193567308</v>
      </c>
      <c r="AA7" s="51">
        <v>33124677</v>
      </c>
      <c r="AB7" s="51" t="s">
        <v>74</v>
      </c>
      <c r="AC7" s="51">
        <v>55966702</v>
      </c>
      <c r="AD7" s="51">
        <v>91379144</v>
      </c>
      <c r="AE7" s="51">
        <v>12052156</v>
      </c>
      <c r="AF7" s="51">
        <v>241043307</v>
      </c>
      <c r="AG7" s="51">
        <v>37979768</v>
      </c>
      <c r="AH7" s="51" t="s">
        <v>74</v>
      </c>
      <c r="AI7" s="51">
        <v>73616380</v>
      </c>
      <c r="AJ7" s="51">
        <v>110165919</v>
      </c>
      <c r="AK7" s="51">
        <v>18671687</v>
      </c>
      <c r="AL7" s="51">
        <v>278024653</v>
      </c>
      <c r="AM7" s="51">
        <v>40427823</v>
      </c>
      <c r="AN7" s="51">
        <v>284292</v>
      </c>
      <c r="AO7" s="51" t="s">
        <v>77</v>
      </c>
      <c r="AP7" s="51" t="s">
        <v>77</v>
      </c>
      <c r="AQ7" s="51" t="s">
        <v>77</v>
      </c>
    </row>
    <row r="8" spans="1:43" x14ac:dyDescent="0.25">
      <c r="A8" s="49" t="s">
        <v>52</v>
      </c>
      <c r="B8" s="50">
        <v>182357289</v>
      </c>
      <c r="C8" s="50">
        <v>48752234</v>
      </c>
      <c r="D8" s="50">
        <v>790851</v>
      </c>
      <c r="E8" s="50">
        <v>19445310</v>
      </c>
      <c r="F8" s="50">
        <v>108385398</v>
      </c>
      <c r="G8" s="50">
        <v>4628346</v>
      </c>
      <c r="H8" s="50">
        <v>187075726</v>
      </c>
      <c r="I8" s="50">
        <v>48751448</v>
      </c>
      <c r="J8" s="50">
        <v>767312</v>
      </c>
      <c r="K8" s="50">
        <v>19180242</v>
      </c>
      <c r="L8" s="50">
        <v>113865081</v>
      </c>
      <c r="M8" s="50">
        <v>4781318</v>
      </c>
      <c r="N8" s="47">
        <v>193438558</v>
      </c>
      <c r="O8" s="47">
        <v>48727765</v>
      </c>
      <c r="P8" s="47">
        <v>757787</v>
      </c>
      <c r="Q8" s="47">
        <v>19364127</v>
      </c>
      <c r="R8" s="47">
        <v>119710989</v>
      </c>
      <c r="S8" s="47">
        <v>4975735</v>
      </c>
      <c r="T8" s="50">
        <v>221359256</v>
      </c>
      <c r="U8" s="50">
        <v>59306830</v>
      </c>
      <c r="V8" s="50">
        <v>788900</v>
      </c>
      <c r="W8" s="50">
        <v>21721067</v>
      </c>
      <c r="X8" s="50">
        <v>133212500</v>
      </c>
      <c r="Y8" s="50">
        <v>5787635</v>
      </c>
      <c r="Z8" s="51">
        <v>227812639</v>
      </c>
      <c r="AA8" s="51">
        <v>58162335</v>
      </c>
      <c r="AB8" s="51">
        <v>750164</v>
      </c>
      <c r="AC8" s="51">
        <v>22618264</v>
      </c>
      <c r="AD8" s="51">
        <v>140040961</v>
      </c>
      <c r="AE8" s="51">
        <v>6008556</v>
      </c>
      <c r="AF8" s="51">
        <v>282142080</v>
      </c>
      <c r="AG8" s="51">
        <v>64491123</v>
      </c>
      <c r="AH8" s="51">
        <v>745317</v>
      </c>
      <c r="AI8" s="51">
        <v>42469934</v>
      </c>
      <c r="AJ8" s="51">
        <v>166703804</v>
      </c>
      <c r="AK8" s="51">
        <v>7394335</v>
      </c>
      <c r="AL8" s="51">
        <v>305699752</v>
      </c>
      <c r="AM8" s="51">
        <v>67089369</v>
      </c>
      <c r="AN8" s="51">
        <v>746053</v>
      </c>
      <c r="AO8" s="51">
        <v>46276463</v>
      </c>
      <c r="AP8" s="51">
        <v>181282496</v>
      </c>
      <c r="AQ8" s="51">
        <v>9168739</v>
      </c>
    </row>
    <row r="9" spans="1:43" ht="47.25" x14ac:dyDescent="0.25">
      <c r="A9" s="49" t="s">
        <v>53</v>
      </c>
      <c r="B9" s="50">
        <v>97239098</v>
      </c>
      <c r="C9" s="50">
        <v>6323927</v>
      </c>
      <c r="D9" s="50" t="s">
        <v>50</v>
      </c>
      <c r="E9" s="50">
        <v>48629994</v>
      </c>
      <c r="F9" s="50">
        <v>40018740</v>
      </c>
      <c r="G9" s="50">
        <v>1756905</v>
      </c>
      <c r="H9" s="50">
        <v>101764067</v>
      </c>
      <c r="I9" s="50">
        <v>6390392</v>
      </c>
      <c r="J9" s="50" t="s">
        <v>50</v>
      </c>
      <c r="K9" s="50">
        <v>50426944</v>
      </c>
      <c r="L9" s="50">
        <v>42517002</v>
      </c>
      <c r="M9" s="50">
        <v>2029875</v>
      </c>
      <c r="N9" s="47">
        <v>107586794</v>
      </c>
      <c r="O9" s="47">
        <v>6726225</v>
      </c>
      <c r="P9" s="47" t="s">
        <v>50</v>
      </c>
      <c r="Q9" s="47">
        <v>52623244</v>
      </c>
      <c r="R9" s="47">
        <v>45714921</v>
      </c>
      <c r="S9" s="47">
        <v>2146473</v>
      </c>
      <c r="T9" s="50">
        <v>120294530</v>
      </c>
      <c r="U9" s="50">
        <v>7242753</v>
      </c>
      <c r="V9" s="50" t="s">
        <v>50</v>
      </c>
      <c r="W9" s="50">
        <v>60050327</v>
      </c>
      <c r="X9" s="50">
        <v>50322672</v>
      </c>
      <c r="Y9" s="50">
        <v>2303951</v>
      </c>
      <c r="Z9" s="51">
        <v>132363434</v>
      </c>
      <c r="AA9" s="51">
        <v>8563364</v>
      </c>
      <c r="AB9" s="51" t="s">
        <v>50</v>
      </c>
      <c r="AC9" s="51">
        <v>66494150</v>
      </c>
      <c r="AD9" s="51">
        <v>54190470</v>
      </c>
      <c r="AE9" s="51">
        <v>2686990</v>
      </c>
      <c r="AF9" s="51">
        <v>90737775</v>
      </c>
      <c r="AG9" s="51">
        <v>7437067</v>
      </c>
      <c r="AH9" s="51" t="s">
        <v>50</v>
      </c>
      <c r="AI9" s="51">
        <v>47588274</v>
      </c>
      <c r="AJ9" s="51">
        <v>32603104</v>
      </c>
      <c r="AK9" s="51">
        <v>2685651</v>
      </c>
      <c r="AL9" s="51">
        <v>96848857</v>
      </c>
      <c r="AM9" s="51">
        <v>7662954</v>
      </c>
      <c r="AN9" s="51" t="s">
        <v>50</v>
      </c>
      <c r="AO9" s="51">
        <v>50189429</v>
      </c>
      <c r="AP9" s="51">
        <v>35503423</v>
      </c>
      <c r="AQ9" s="51">
        <v>3003399</v>
      </c>
    </row>
    <row r="10" spans="1:43" ht="63" x14ac:dyDescent="0.25">
      <c r="A10" s="49" t="s">
        <v>54</v>
      </c>
      <c r="B10" s="50">
        <v>6860206</v>
      </c>
      <c r="C10" s="50">
        <v>627657</v>
      </c>
      <c r="D10" s="50" t="s">
        <v>74</v>
      </c>
      <c r="E10" s="50">
        <v>4564698</v>
      </c>
      <c r="F10" s="50">
        <v>1043681</v>
      </c>
      <c r="G10" s="50">
        <v>612870</v>
      </c>
      <c r="H10" s="50">
        <v>8466011</v>
      </c>
      <c r="I10" s="50">
        <v>712571</v>
      </c>
      <c r="J10" s="50" t="s">
        <v>74</v>
      </c>
      <c r="K10" s="50">
        <v>5967861</v>
      </c>
      <c r="L10" s="50">
        <v>1093599</v>
      </c>
      <c r="M10" s="50">
        <v>690569</v>
      </c>
      <c r="N10" s="47">
        <v>8903646</v>
      </c>
      <c r="O10" s="47">
        <v>882977</v>
      </c>
      <c r="P10" s="47" t="s">
        <v>74</v>
      </c>
      <c r="Q10" s="47">
        <v>6700830</v>
      </c>
      <c r="R10" s="47">
        <v>935064</v>
      </c>
      <c r="S10" s="47">
        <v>380864</v>
      </c>
      <c r="T10" s="50">
        <v>9699136</v>
      </c>
      <c r="U10" s="50">
        <v>1034507</v>
      </c>
      <c r="V10" s="50" t="s">
        <v>74</v>
      </c>
      <c r="W10" s="50">
        <v>7587892</v>
      </c>
      <c r="X10" s="50">
        <v>736293</v>
      </c>
      <c r="Y10" s="50">
        <v>336629</v>
      </c>
      <c r="Z10" s="51">
        <v>12415479</v>
      </c>
      <c r="AA10" s="51">
        <v>1231039</v>
      </c>
      <c r="AB10" s="51" t="s">
        <v>74</v>
      </c>
      <c r="AC10" s="51">
        <v>9175593</v>
      </c>
      <c r="AD10" s="51">
        <v>1632600</v>
      </c>
      <c r="AE10" s="51">
        <v>371337</v>
      </c>
      <c r="AF10" s="51">
        <v>13707653</v>
      </c>
      <c r="AG10" s="51">
        <v>1254854</v>
      </c>
      <c r="AH10" s="51" t="s">
        <v>74</v>
      </c>
      <c r="AI10" s="51">
        <v>9906219</v>
      </c>
      <c r="AJ10" s="51">
        <v>1753565</v>
      </c>
      <c r="AK10" s="51">
        <v>788373</v>
      </c>
      <c r="AL10" s="51">
        <v>17179212</v>
      </c>
      <c r="AM10" s="51" t="s">
        <v>77</v>
      </c>
      <c r="AN10" s="51" t="s">
        <v>50</v>
      </c>
      <c r="AO10" s="51" t="s">
        <v>77</v>
      </c>
      <c r="AP10" s="51">
        <v>3384535</v>
      </c>
      <c r="AQ10" s="51">
        <v>968165</v>
      </c>
    </row>
    <row r="11" spans="1:43" x14ac:dyDescent="0.25">
      <c r="A11" s="49" t="s">
        <v>55</v>
      </c>
      <c r="B11" s="50">
        <v>6298316</v>
      </c>
      <c r="C11" s="50">
        <v>812626</v>
      </c>
      <c r="D11" s="50" t="s">
        <v>74</v>
      </c>
      <c r="E11" s="50">
        <v>838191</v>
      </c>
      <c r="F11" s="50">
        <v>2290319</v>
      </c>
      <c r="G11" s="50">
        <v>2217003</v>
      </c>
      <c r="H11" s="50">
        <v>6992541</v>
      </c>
      <c r="I11" s="50">
        <v>724845</v>
      </c>
      <c r="J11" s="50" t="s">
        <v>74</v>
      </c>
      <c r="K11" s="50">
        <v>916529</v>
      </c>
      <c r="L11" s="50">
        <v>2582749</v>
      </c>
      <c r="M11" s="50">
        <v>2768154</v>
      </c>
      <c r="N11" s="47">
        <v>8868842</v>
      </c>
      <c r="O11" s="47">
        <v>816331</v>
      </c>
      <c r="P11" s="47">
        <v>104492</v>
      </c>
      <c r="Q11" s="47">
        <v>831361</v>
      </c>
      <c r="R11" s="47">
        <v>3012935</v>
      </c>
      <c r="S11" s="47">
        <v>4208154</v>
      </c>
      <c r="T11" s="50">
        <v>9595750</v>
      </c>
      <c r="U11" s="50">
        <v>834644</v>
      </c>
      <c r="V11" s="50">
        <v>116661</v>
      </c>
      <c r="W11" s="50">
        <v>865321</v>
      </c>
      <c r="X11" s="50">
        <v>3076544</v>
      </c>
      <c r="Y11" s="50">
        <v>4819013</v>
      </c>
      <c r="Z11" s="51">
        <v>10852265</v>
      </c>
      <c r="AA11" s="51">
        <v>858811</v>
      </c>
      <c r="AB11" s="51">
        <v>112733</v>
      </c>
      <c r="AC11" s="51">
        <v>859059</v>
      </c>
      <c r="AD11" s="51">
        <v>3862664</v>
      </c>
      <c r="AE11" s="51">
        <v>5271238</v>
      </c>
      <c r="AF11" s="51">
        <v>12530914</v>
      </c>
      <c r="AG11" s="51">
        <v>835155</v>
      </c>
      <c r="AH11" s="51" t="s">
        <v>74</v>
      </c>
      <c r="AI11" s="51">
        <v>852960</v>
      </c>
      <c r="AJ11" s="51">
        <v>4434361</v>
      </c>
      <c r="AK11" s="51">
        <v>6407759</v>
      </c>
      <c r="AL11" s="51">
        <v>11935569</v>
      </c>
      <c r="AM11" s="51">
        <v>958092</v>
      </c>
      <c r="AN11" s="51" t="s">
        <v>77</v>
      </c>
      <c r="AO11" s="51">
        <v>901131</v>
      </c>
      <c r="AP11" s="51">
        <v>4230420</v>
      </c>
      <c r="AQ11" s="51">
        <v>5839738</v>
      </c>
    </row>
    <row r="12" spans="1:43" ht="47.25" x14ac:dyDescent="0.25">
      <c r="A12" s="49" t="s">
        <v>56</v>
      </c>
      <c r="B12" s="50">
        <v>59683575</v>
      </c>
      <c r="C12" s="50">
        <v>14277583</v>
      </c>
      <c r="D12" s="50" t="s">
        <v>74</v>
      </c>
      <c r="E12" s="50">
        <v>34049740</v>
      </c>
      <c r="F12" s="50">
        <v>9082615</v>
      </c>
      <c r="G12" s="50">
        <v>1271955</v>
      </c>
      <c r="H12" s="50">
        <v>61179745</v>
      </c>
      <c r="I12" s="50">
        <v>14333477</v>
      </c>
      <c r="J12" s="50">
        <v>18454</v>
      </c>
      <c r="K12" s="50">
        <v>35057519</v>
      </c>
      <c r="L12" s="50">
        <v>10093842</v>
      </c>
      <c r="M12" s="50">
        <v>1582035</v>
      </c>
      <c r="N12" s="47">
        <v>62370185</v>
      </c>
      <c r="O12" s="47">
        <v>14367350</v>
      </c>
      <c r="P12" s="47" t="s">
        <v>74</v>
      </c>
      <c r="Q12" s="47">
        <v>34745479</v>
      </c>
      <c r="R12" s="47">
        <v>11102493</v>
      </c>
      <c r="S12" s="47">
        <v>2032462</v>
      </c>
      <c r="T12" s="50">
        <v>63544869</v>
      </c>
      <c r="U12" s="50">
        <v>16051271</v>
      </c>
      <c r="V12" s="50" t="s">
        <v>74</v>
      </c>
      <c r="W12" s="50">
        <v>33879001</v>
      </c>
      <c r="X12" s="50">
        <v>10937856</v>
      </c>
      <c r="Y12" s="50">
        <v>2400860</v>
      </c>
      <c r="Z12" s="51">
        <v>74564804</v>
      </c>
      <c r="AA12" s="51">
        <v>18735502</v>
      </c>
      <c r="AB12" s="51">
        <v>59990</v>
      </c>
      <c r="AC12" s="51">
        <v>40769089</v>
      </c>
      <c r="AD12" s="51">
        <v>12183156</v>
      </c>
      <c r="AE12" s="51">
        <v>2574741</v>
      </c>
      <c r="AF12" s="51">
        <v>77607918</v>
      </c>
      <c r="AG12" s="51">
        <v>16861171</v>
      </c>
      <c r="AH12" s="51" t="s">
        <v>74</v>
      </c>
      <c r="AI12" s="51">
        <v>46771886</v>
      </c>
      <c r="AJ12" s="51">
        <v>11720700</v>
      </c>
      <c r="AK12" s="51">
        <v>1898219</v>
      </c>
      <c r="AL12" s="51">
        <v>81741549</v>
      </c>
      <c r="AM12" s="51">
        <v>19445195</v>
      </c>
      <c r="AN12" s="51" t="s">
        <v>77</v>
      </c>
      <c r="AO12" s="51">
        <v>46778323</v>
      </c>
      <c r="AP12" s="51">
        <v>13092762</v>
      </c>
      <c r="AQ12" s="51">
        <v>2024732</v>
      </c>
    </row>
    <row r="13" spans="1:43" x14ac:dyDescent="0.25">
      <c r="A13" s="49" t="s">
        <v>57</v>
      </c>
      <c r="B13" s="50">
        <v>36190707</v>
      </c>
      <c r="C13" s="50">
        <v>3916686</v>
      </c>
      <c r="D13" s="50">
        <v>215153</v>
      </c>
      <c r="E13" s="50">
        <v>13989755</v>
      </c>
      <c r="F13" s="50">
        <v>5560385</v>
      </c>
      <c r="G13" s="50">
        <v>12614637</v>
      </c>
      <c r="H13" s="50">
        <v>39081898</v>
      </c>
      <c r="I13" s="50">
        <v>4107667</v>
      </c>
      <c r="J13" s="50">
        <v>224443</v>
      </c>
      <c r="K13" s="50">
        <v>14801274</v>
      </c>
      <c r="L13" s="50">
        <v>6020050</v>
      </c>
      <c r="M13" s="50">
        <v>14152111</v>
      </c>
      <c r="N13" s="47">
        <v>43192476</v>
      </c>
      <c r="O13" s="47">
        <v>4779968</v>
      </c>
      <c r="P13" s="47">
        <v>219336</v>
      </c>
      <c r="Q13" s="47">
        <v>16470266</v>
      </c>
      <c r="R13" s="47">
        <v>6852269</v>
      </c>
      <c r="S13" s="47">
        <v>15088902</v>
      </c>
      <c r="T13" s="50">
        <v>45365460</v>
      </c>
      <c r="U13" s="50">
        <v>6622795</v>
      </c>
      <c r="V13" s="50">
        <v>199510</v>
      </c>
      <c r="W13" s="50">
        <v>16750508</v>
      </c>
      <c r="X13" s="50">
        <v>8211460</v>
      </c>
      <c r="Y13" s="50">
        <v>13652396</v>
      </c>
      <c r="Z13" s="51">
        <v>37075990</v>
      </c>
      <c r="AA13" s="51">
        <v>6444805</v>
      </c>
      <c r="AB13" s="51">
        <v>198706</v>
      </c>
      <c r="AC13" s="51">
        <v>16002564</v>
      </c>
      <c r="AD13" s="51">
        <v>7374803</v>
      </c>
      <c r="AE13" s="51">
        <v>7124713</v>
      </c>
      <c r="AF13" s="51">
        <v>35415409</v>
      </c>
      <c r="AG13" s="51">
        <v>6365312</v>
      </c>
      <c r="AH13" s="51" t="s">
        <v>74</v>
      </c>
      <c r="AI13" s="51">
        <v>11544811</v>
      </c>
      <c r="AJ13" s="51">
        <v>7160566</v>
      </c>
      <c r="AK13" s="51">
        <v>10210611</v>
      </c>
      <c r="AL13" s="51">
        <v>38369049</v>
      </c>
      <c r="AM13" s="51">
        <v>4760190</v>
      </c>
      <c r="AN13" s="51" t="s">
        <v>77</v>
      </c>
      <c r="AO13" s="51">
        <v>13922128</v>
      </c>
      <c r="AP13" s="51">
        <v>7667307</v>
      </c>
      <c r="AQ13" s="51">
        <v>11884599</v>
      </c>
    </row>
    <row r="14" spans="1:43" ht="47.25" x14ac:dyDescent="0.25">
      <c r="A14" s="49" t="s">
        <v>58</v>
      </c>
      <c r="B14" s="50">
        <v>861231</v>
      </c>
      <c r="C14" s="50">
        <v>508031</v>
      </c>
      <c r="D14" s="50" t="s">
        <v>50</v>
      </c>
      <c r="E14" s="50">
        <v>72485</v>
      </c>
      <c r="F14" s="50">
        <v>209919</v>
      </c>
      <c r="G14" s="50">
        <v>14847</v>
      </c>
      <c r="H14" s="50">
        <v>941134</v>
      </c>
      <c r="I14" s="50">
        <v>515073</v>
      </c>
      <c r="J14" s="50" t="s">
        <v>50</v>
      </c>
      <c r="K14" s="50">
        <v>72802</v>
      </c>
      <c r="L14" s="50">
        <v>335860</v>
      </c>
      <c r="M14" s="50">
        <v>16224</v>
      </c>
      <c r="N14" s="47">
        <v>1067199</v>
      </c>
      <c r="O14" s="47">
        <v>545508</v>
      </c>
      <c r="P14" s="47" t="s">
        <v>50</v>
      </c>
      <c r="Q14" s="47">
        <v>73962</v>
      </c>
      <c r="R14" s="47">
        <v>428506</v>
      </c>
      <c r="S14" s="47">
        <v>18745</v>
      </c>
      <c r="T14" s="50">
        <v>1073225</v>
      </c>
      <c r="U14" s="50">
        <v>541557</v>
      </c>
      <c r="V14" s="50" t="s">
        <v>50</v>
      </c>
      <c r="W14" s="50">
        <v>73204</v>
      </c>
      <c r="X14" s="50">
        <v>444847</v>
      </c>
      <c r="Y14" s="50">
        <v>12514</v>
      </c>
      <c r="Z14" s="51">
        <v>1244643</v>
      </c>
      <c r="AA14" s="51">
        <v>649805</v>
      </c>
      <c r="AB14" s="51" t="s">
        <v>50</v>
      </c>
      <c r="AC14" s="51">
        <v>101506</v>
      </c>
      <c r="AD14" s="51">
        <v>483851</v>
      </c>
      <c r="AE14" s="51" t="s">
        <v>74</v>
      </c>
      <c r="AF14" s="51">
        <v>1670436</v>
      </c>
      <c r="AG14" s="51">
        <v>795451</v>
      </c>
      <c r="AH14" s="51" t="s">
        <v>50</v>
      </c>
      <c r="AI14" s="51" t="s">
        <v>74</v>
      </c>
      <c r="AJ14" s="51">
        <v>757812</v>
      </c>
      <c r="AK14" s="51" t="s">
        <v>74</v>
      </c>
      <c r="AL14" s="51">
        <v>1667537</v>
      </c>
      <c r="AM14" s="51">
        <v>791465</v>
      </c>
      <c r="AN14" s="51" t="s">
        <v>50</v>
      </c>
      <c r="AO14" s="51" t="s">
        <v>77</v>
      </c>
      <c r="AP14" s="51">
        <v>809084</v>
      </c>
      <c r="AQ14" s="51" t="s">
        <v>77</v>
      </c>
    </row>
    <row r="15" spans="1:43" ht="31.5" x14ac:dyDescent="0.25">
      <c r="A15" s="49" t="s">
        <v>59</v>
      </c>
      <c r="B15" s="50">
        <v>20897202</v>
      </c>
      <c r="C15" s="50">
        <v>591503</v>
      </c>
      <c r="D15" s="50" t="s">
        <v>74</v>
      </c>
      <c r="E15" s="50">
        <v>5006619</v>
      </c>
      <c r="F15" s="50">
        <v>14589810</v>
      </c>
      <c r="G15" s="50">
        <v>134928</v>
      </c>
      <c r="H15" s="50">
        <v>22543604</v>
      </c>
      <c r="I15" s="50">
        <v>637620</v>
      </c>
      <c r="J15" s="50" t="s">
        <v>74</v>
      </c>
      <c r="K15" s="50">
        <v>6414367</v>
      </c>
      <c r="L15" s="50">
        <v>14903877</v>
      </c>
      <c r="M15" s="50">
        <v>159011</v>
      </c>
      <c r="N15" s="47">
        <v>23387498</v>
      </c>
      <c r="O15" s="47">
        <v>673681</v>
      </c>
      <c r="P15" s="47" t="s">
        <v>74</v>
      </c>
      <c r="Q15" s="47">
        <v>5976053</v>
      </c>
      <c r="R15" s="47">
        <v>15439202</v>
      </c>
      <c r="S15" s="47">
        <v>161516</v>
      </c>
      <c r="T15" s="50">
        <v>24180224</v>
      </c>
      <c r="U15" s="50">
        <v>710468</v>
      </c>
      <c r="V15" s="50" t="s">
        <v>74</v>
      </c>
      <c r="W15" s="50">
        <v>6198089</v>
      </c>
      <c r="X15" s="50">
        <v>15599572</v>
      </c>
      <c r="Y15" s="50">
        <v>191918</v>
      </c>
      <c r="Z15" s="51">
        <v>25184183</v>
      </c>
      <c r="AA15" s="51">
        <v>696898</v>
      </c>
      <c r="AB15" s="51" t="s">
        <v>74</v>
      </c>
      <c r="AC15" s="51">
        <v>6572742</v>
      </c>
      <c r="AD15" s="51">
        <v>16170596</v>
      </c>
      <c r="AE15" s="51">
        <v>191280</v>
      </c>
      <c r="AF15" s="51">
        <v>23828226</v>
      </c>
      <c r="AG15" s="51">
        <v>729127</v>
      </c>
      <c r="AH15" s="51" t="s">
        <v>74</v>
      </c>
      <c r="AI15" s="51">
        <v>6507565</v>
      </c>
      <c r="AJ15" s="51">
        <v>14838485</v>
      </c>
      <c r="AK15" s="51">
        <v>195244</v>
      </c>
      <c r="AL15" s="51">
        <v>23790724</v>
      </c>
      <c r="AM15" s="51">
        <v>752403</v>
      </c>
      <c r="AN15" s="51" t="s">
        <v>77</v>
      </c>
      <c r="AO15" s="51">
        <v>6695831</v>
      </c>
      <c r="AP15" s="51">
        <v>15122811</v>
      </c>
      <c r="AQ15" s="51">
        <v>282800</v>
      </c>
    </row>
    <row r="16" spans="1:43" ht="31.5" x14ac:dyDescent="0.25">
      <c r="A16" s="49" t="s">
        <v>60</v>
      </c>
      <c r="B16" s="50">
        <v>6556201</v>
      </c>
      <c r="C16" s="50">
        <v>3429384</v>
      </c>
      <c r="D16" s="50" t="s">
        <v>74</v>
      </c>
      <c r="E16" s="50">
        <v>31000</v>
      </c>
      <c r="F16" s="50">
        <v>2230599</v>
      </c>
      <c r="G16" s="50">
        <v>663837</v>
      </c>
      <c r="H16" s="50">
        <v>6597603</v>
      </c>
      <c r="I16" s="50">
        <v>3437146</v>
      </c>
      <c r="J16" s="50" t="s">
        <v>74</v>
      </c>
      <c r="K16" s="50">
        <v>27152</v>
      </c>
      <c r="L16" s="50">
        <v>2442197</v>
      </c>
      <c r="M16" s="50">
        <v>656291</v>
      </c>
      <c r="N16" s="47">
        <v>6156243</v>
      </c>
      <c r="O16" s="47">
        <v>2997387</v>
      </c>
      <c r="P16" s="47">
        <v>19060</v>
      </c>
      <c r="Q16" s="47">
        <v>21634</v>
      </c>
      <c r="R16" s="47">
        <v>2534045</v>
      </c>
      <c r="S16" s="47">
        <v>583061</v>
      </c>
      <c r="T16" s="50">
        <v>6994053</v>
      </c>
      <c r="U16" s="50">
        <v>3080876</v>
      </c>
      <c r="V16" s="50" t="s">
        <v>74</v>
      </c>
      <c r="W16" s="50">
        <v>86329</v>
      </c>
      <c r="X16" s="50">
        <v>3093557</v>
      </c>
      <c r="Y16" s="50">
        <v>712995</v>
      </c>
      <c r="Z16" s="51">
        <v>7621732</v>
      </c>
      <c r="AA16" s="51">
        <v>2956242</v>
      </c>
      <c r="AB16" s="51">
        <v>16365</v>
      </c>
      <c r="AC16" s="51">
        <v>103576</v>
      </c>
      <c r="AD16" s="51">
        <v>3607075</v>
      </c>
      <c r="AE16" s="51">
        <v>915479</v>
      </c>
      <c r="AF16" s="51">
        <v>7317971</v>
      </c>
      <c r="AG16" s="51">
        <v>2655234</v>
      </c>
      <c r="AH16" s="51" t="s">
        <v>74</v>
      </c>
      <c r="AI16" s="51">
        <v>95705</v>
      </c>
      <c r="AJ16" s="51">
        <v>3278149</v>
      </c>
      <c r="AK16" s="51">
        <v>1245504</v>
      </c>
      <c r="AL16" s="51">
        <v>8495895</v>
      </c>
      <c r="AM16" s="51">
        <v>2581072</v>
      </c>
      <c r="AN16" s="51" t="s">
        <v>77</v>
      </c>
      <c r="AO16" s="51">
        <v>2813845</v>
      </c>
      <c r="AP16" s="51">
        <v>2654074</v>
      </c>
      <c r="AQ16" s="51">
        <v>381018</v>
      </c>
    </row>
    <row r="17" spans="1:43" ht="31.5" x14ac:dyDescent="0.25">
      <c r="A17" s="49" t="s">
        <v>61</v>
      </c>
      <c r="B17" s="50">
        <v>8870339</v>
      </c>
      <c r="C17" s="50">
        <v>3335054</v>
      </c>
      <c r="D17" s="50">
        <v>170924</v>
      </c>
      <c r="E17" s="50">
        <v>4556422</v>
      </c>
      <c r="F17" s="50">
        <v>807141</v>
      </c>
      <c r="G17" s="50">
        <v>141952</v>
      </c>
      <c r="H17" s="50">
        <v>8186368</v>
      </c>
      <c r="I17" s="50">
        <v>3335559</v>
      </c>
      <c r="J17" s="50" t="s">
        <v>74</v>
      </c>
      <c r="K17" s="50">
        <v>3858508</v>
      </c>
      <c r="L17" s="50">
        <v>841253</v>
      </c>
      <c r="M17" s="50">
        <v>147655</v>
      </c>
      <c r="N17" s="47">
        <v>11437019</v>
      </c>
      <c r="O17" s="47">
        <v>4995514</v>
      </c>
      <c r="P17" s="47">
        <v>160267</v>
      </c>
      <c r="Q17" s="47">
        <v>4502771</v>
      </c>
      <c r="R17" s="47">
        <v>1189107</v>
      </c>
      <c r="S17" s="47">
        <v>708801</v>
      </c>
      <c r="T17" s="50">
        <v>11965898</v>
      </c>
      <c r="U17" s="50">
        <v>5672260</v>
      </c>
      <c r="V17" s="50">
        <v>198201</v>
      </c>
      <c r="W17" s="50">
        <v>4742926</v>
      </c>
      <c r="X17" s="50">
        <v>1394641</v>
      </c>
      <c r="Y17" s="50">
        <v>115986</v>
      </c>
      <c r="Z17" s="51">
        <v>12129181</v>
      </c>
      <c r="AA17" s="51">
        <v>9196443</v>
      </c>
      <c r="AB17" s="51" t="s">
        <v>74</v>
      </c>
      <c r="AC17" s="51">
        <v>1317414</v>
      </c>
      <c r="AD17" s="51">
        <v>1532619</v>
      </c>
      <c r="AE17" s="51">
        <v>42620</v>
      </c>
      <c r="AF17" s="51">
        <v>17218967</v>
      </c>
      <c r="AG17" s="51">
        <v>13704662</v>
      </c>
      <c r="AH17" s="51" t="s">
        <v>74</v>
      </c>
      <c r="AI17" s="51">
        <v>1243812</v>
      </c>
      <c r="AJ17" s="51">
        <v>2174278</v>
      </c>
      <c r="AK17" s="51">
        <v>91784</v>
      </c>
      <c r="AL17" s="51">
        <v>10724836</v>
      </c>
      <c r="AM17" s="51">
        <v>7654051</v>
      </c>
      <c r="AN17" s="51" t="s">
        <v>77</v>
      </c>
      <c r="AO17" s="51">
        <v>1237031</v>
      </c>
      <c r="AP17" s="51">
        <v>1595919</v>
      </c>
      <c r="AQ17" s="51">
        <v>68131</v>
      </c>
    </row>
    <row r="18" spans="1:43" ht="31.5" x14ac:dyDescent="0.25">
      <c r="A18" s="49" t="s">
        <v>62</v>
      </c>
      <c r="B18" s="50">
        <v>3242505</v>
      </c>
      <c r="C18" s="50">
        <v>1585017</v>
      </c>
      <c r="D18" s="50" t="s">
        <v>74</v>
      </c>
      <c r="E18" s="50" t="s">
        <v>74</v>
      </c>
      <c r="F18" s="50">
        <v>1143067</v>
      </c>
      <c r="G18" s="50">
        <v>199488</v>
      </c>
      <c r="H18" s="50">
        <v>3419326</v>
      </c>
      <c r="I18" s="50">
        <v>1579759</v>
      </c>
      <c r="J18" s="50" t="s">
        <v>74</v>
      </c>
      <c r="K18" s="50">
        <v>295927</v>
      </c>
      <c r="L18" s="50">
        <v>1365804</v>
      </c>
      <c r="M18" s="50">
        <v>174682</v>
      </c>
      <c r="N18" s="47">
        <v>1884505</v>
      </c>
      <c r="O18" s="47">
        <v>523717</v>
      </c>
      <c r="P18" s="47" t="s">
        <v>74</v>
      </c>
      <c r="Q18" s="47">
        <v>114187</v>
      </c>
      <c r="R18" s="47">
        <v>1079100</v>
      </c>
      <c r="S18" s="47">
        <v>163107</v>
      </c>
      <c r="T18" s="50">
        <v>2142813</v>
      </c>
      <c r="U18" s="50">
        <v>653633</v>
      </c>
      <c r="V18" s="50">
        <v>123385</v>
      </c>
      <c r="W18" s="50">
        <v>152423</v>
      </c>
      <c r="X18" s="50">
        <v>1170221</v>
      </c>
      <c r="Y18" s="50">
        <v>144662</v>
      </c>
      <c r="Z18" s="51">
        <v>2014149</v>
      </c>
      <c r="AA18" s="51">
        <v>585585</v>
      </c>
      <c r="AB18" s="51">
        <v>118301</v>
      </c>
      <c r="AC18" s="51">
        <v>169588</v>
      </c>
      <c r="AD18" s="51">
        <v>1076673</v>
      </c>
      <c r="AE18" s="51">
        <v>163428</v>
      </c>
      <c r="AF18" s="51">
        <v>2372168</v>
      </c>
      <c r="AG18" s="51">
        <v>1072148</v>
      </c>
      <c r="AH18" s="51" t="s">
        <v>74</v>
      </c>
      <c r="AI18" s="51">
        <v>72969</v>
      </c>
      <c r="AJ18" s="51">
        <v>942819</v>
      </c>
      <c r="AK18" s="51">
        <v>274576</v>
      </c>
      <c r="AL18" s="51">
        <v>1637267</v>
      </c>
      <c r="AM18" s="51">
        <v>494456</v>
      </c>
      <c r="AN18" s="51" t="s">
        <v>77</v>
      </c>
      <c r="AO18" s="51">
        <v>128335</v>
      </c>
      <c r="AP18" s="51">
        <v>611717</v>
      </c>
      <c r="AQ18" s="51">
        <v>400012</v>
      </c>
    </row>
    <row r="19" spans="1:43" ht="47.25" x14ac:dyDescent="0.25">
      <c r="A19" s="49" t="s">
        <v>63</v>
      </c>
      <c r="B19" s="50">
        <v>605086</v>
      </c>
      <c r="C19" s="50">
        <v>51159</v>
      </c>
      <c r="D19" s="50" t="s">
        <v>50</v>
      </c>
      <c r="E19" s="50">
        <v>140841</v>
      </c>
      <c r="F19" s="50">
        <v>316939</v>
      </c>
      <c r="G19" s="50">
        <v>94596</v>
      </c>
      <c r="H19" s="50">
        <v>662717</v>
      </c>
      <c r="I19" s="50">
        <v>98209</v>
      </c>
      <c r="J19" s="50" t="s">
        <v>50</v>
      </c>
      <c r="K19" s="50">
        <v>142511</v>
      </c>
      <c r="L19" s="50">
        <v>326223</v>
      </c>
      <c r="M19" s="50">
        <v>95532</v>
      </c>
      <c r="N19" s="47">
        <v>609076</v>
      </c>
      <c r="O19" s="47">
        <v>56570</v>
      </c>
      <c r="P19" s="47" t="s">
        <v>50</v>
      </c>
      <c r="Q19" s="47">
        <v>141384</v>
      </c>
      <c r="R19" s="47">
        <v>316974</v>
      </c>
      <c r="S19" s="47">
        <v>93907</v>
      </c>
      <c r="T19" s="50">
        <v>688915</v>
      </c>
      <c r="U19" s="50">
        <v>73180</v>
      </c>
      <c r="V19" s="50" t="s">
        <v>50</v>
      </c>
      <c r="W19" s="50">
        <v>211620</v>
      </c>
      <c r="X19" s="50">
        <v>216752</v>
      </c>
      <c r="Y19" s="50">
        <v>153571</v>
      </c>
      <c r="Z19" s="51">
        <v>3949417</v>
      </c>
      <c r="AA19" s="51">
        <v>313506</v>
      </c>
      <c r="AB19" s="52" t="s">
        <v>50</v>
      </c>
      <c r="AC19" s="51">
        <v>319343</v>
      </c>
      <c r="AD19" s="51">
        <v>496570</v>
      </c>
      <c r="AE19" s="51">
        <v>2786206</v>
      </c>
      <c r="AF19" s="51">
        <v>4450853</v>
      </c>
      <c r="AG19" s="51">
        <v>316013</v>
      </c>
      <c r="AH19" s="52" t="s">
        <v>50</v>
      </c>
      <c r="AI19" s="51">
        <v>171461</v>
      </c>
      <c r="AJ19" s="51">
        <v>492097</v>
      </c>
      <c r="AK19" s="51">
        <v>3471282</v>
      </c>
      <c r="AL19" s="51">
        <v>3502894</v>
      </c>
      <c r="AM19" s="51">
        <v>366277</v>
      </c>
      <c r="AN19" s="51" t="s">
        <v>50</v>
      </c>
      <c r="AO19" s="51">
        <v>228763</v>
      </c>
      <c r="AP19" s="51">
        <v>648582</v>
      </c>
      <c r="AQ19" s="51">
        <v>2259272</v>
      </c>
    </row>
    <row r="20" spans="1:43" ht="63" x14ac:dyDescent="0.25">
      <c r="A20" s="49" t="s">
        <v>64</v>
      </c>
      <c r="B20" s="50" t="s">
        <v>74</v>
      </c>
      <c r="C20" s="50" t="s">
        <v>74</v>
      </c>
      <c r="D20" s="50" t="s">
        <v>50</v>
      </c>
      <c r="E20" s="50" t="s">
        <v>74</v>
      </c>
      <c r="F20" s="50" t="s">
        <v>74</v>
      </c>
      <c r="G20" s="50" t="s">
        <v>74</v>
      </c>
      <c r="H20" s="50" t="s">
        <v>74</v>
      </c>
      <c r="I20" s="50" t="s">
        <v>74</v>
      </c>
      <c r="J20" s="50" t="s">
        <v>50</v>
      </c>
      <c r="K20" s="50" t="s">
        <v>50</v>
      </c>
      <c r="L20" s="50" t="s">
        <v>74</v>
      </c>
      <c r="M20" s="50" t="s">
        <v>74</v>
      </c>
      <c r="N20" s="47" t="s">
        <v>74</v>
      </c>
      <c r="O20" s="47" t="s">
        <v>74</v>
      </c>
      <c r="P20" s="47" t="s">
        <v>50</v>
      </c>
      <c r="Q20" s="47" t="s">
        <v>74</v>
      </c>
      <c r="R20" s="47" t="s">
        <v>74</v>
      </c>
      <c r="S20" s="47" t="s">
        <v>74</v>
      </c>
      <c r="T20" s="50" t="s">
        <v>74</v>
      </c>
      <c r="U20" s="50" t="s">
        <v>74</v>
      </c>
      <c r="V20" s="50" t="s">
        <v>50</v>
      </c>
      <c r="W20" s="50" t="s">
        <v>74</v>
      </c>
      <c r="X20" s="50" t="s">
        <v>74</v>
      </c>
      <c r="Y20" s="50" t="s">
        <v>74</v>
      </c>
      <c r="Z20" s="51">
        <v>230935</v>
      </c>
      <c r="AA20" s="51" t="s">
        <v>74</v>
      </c>
      <c r="AB20" s="51" t="s">
        <v>50</v>
      </c>
      <c r="AC20" s="51" t="s">
        <v>74</v>
      </c>
      <c r="AD20" s="51">
        <v>87743</v>
      </c>
      <c r="AE20" s="51" t="s">
        <v>74</v>
      </c>
      <c r="AF20" s="51">
        <v>235866</v>
      </c>
      <c r="AG20" s="51" t="s">
        <v>77</v>
      </c>
      <c r="AH20" s="52" t="s">
        <v>50</v>
      </c>
      <c r="AI20" s="51" t="s">
        <v>77</v>
      </c>
      <c r="AJ20" s="51" t="s">
        <v>77</v>
      </c>
      <c r="AK20" s="51" t="s">
        <v>77</v>
      </c>
      <c r="AL20" s="51" t="s">
        <v>77</v>
      </c>
      <c r="AM20" s="51" t="s">
        <v>77</v>
      </c>
      <c r="AN20" s="51" t="s">
        <v>50</v>
      </c>
      <c r="AO20" s="51" t="s">
        <v>77</v>
      </c>
      <c r="AP20" s="51" t="s">
        <v>77</v>
      </c>
      <c r="AQ20" s="51" t="s">
        <v>77</v>
      </c>
    </row>
    <row r="21" spans="1:43" x14ac:dyDescent="0.25">
      <c r="A21" s="49" t="s">
        <v>65</v>
      </c>
      <c r="B21" s="50" t="s">
        <v>74</v>
      </c>
      <c r="C21" s="50" t="s">
        <v>50</v>
      </c>
      <c r="D21" s="50" t="s">
        <v>50</v>
      </c>
      <c r="E21" s="50" t="s">
        <v>50</v>
      </c>
      <c r="F21" s="50" t="s">
        <v>74</v>
      </c>
      <c r="G21" s="50" t="s">
        <v>50</v>
      </c>
      <c r="H21" s="50" t="s">
        <v>50</v>
      </c>
      <c r="I21" s="50" t="s">
        <v>50</v>
      </c>
      <c r="J21" s="50" t="s">
        <v>50</v>
      </c>
      <c r="K21" s="50" t="s">
        <v>50</v>
      </c>
      <c r="L21" s="50" t="s">
        <v>50</v>
      </c>
      <c r="M21" s="50" t="s">
        <v>50</v>
      </c>
      <c r="N21" s="47" t="s">
        <v>50</v>
      </c>
      <c r="O21" s="47" t="s">
        <v>50</v>
      </c>
      <c r="P21" s="47" t="s">
        <v>50</v>
      </c>
      <c r="Q21" s="47" t="s">
        <v>50</v>
      </c>
      <c r="R21" s="47" t="s">
        <v>50</v>
      </c>
      <c r="S21" s="47" t="s">
        <v>50</v>
      </c>
      <c r="T21" s="50" t="s">
        <v>74</v>
      </c>
      <c r="U21" s="50" t="s">
        <v>74</v>
      </c>
      <c r="V21" s="50" t="s">
        <v>50</v>
      </c>
      <c r="W21" s="50" t="s">
        <v>50</v>
      </c>
      <c r="X21" s="50" t="s">
        <v>74</v>
      </c>
      <c r="Y21" s="50" t="s">
        <v>50</v>
      </c>
      <c r="Z21" s="51" t="s">
        <v>74</v>
      </c>
      <c r="AA21" s="51" t="s">
        <v>74</v>
      </c>
      <c r="AB21" s="51" t="s">
        <v>50</v>
      </c>
      <c r="AC21" s="51" t="s">
        <v>50</v>
      </c>
      <c r="AD21" s="51" t="s">
        <v>74</v>
      </c>
      <c r="AE21" s="51" t="s">
        <v>50</v>
      </c>
      <c r="AF21" s="51" t="s">
        <v>77</v>
      </c>
      <c r="AG21" s="51" t="s">
        <v>50</v>
      </c>
      <c r="AH21" s="51" t="s">
        <v>50</v>
      </c>
      <c r="AI21" s="51" t="s">
        <v>50</v>
      </c>
      <c r="AJ21" s="51" t="s">
        <v>77</v>
      </c>
      <c r="AK21" s="51" t="s">
        <v>50</v>
      </c>
      <c r="AL21" s="51" t="s">
        <v>77</v>
      </c>
      <c r="AM21" s="51" t="s">
        <v>77</v>
      </c>
      <c r="AN21" s="51" t="s">
        <v>50</v>
      </c>
      <c r="AO21" s="51" t="s">
        <v>77</v>
      </c>
      <c r="AP21" s="51" t="s">
        <v>77</v>
      </c>
      <c r="AQ21" s="51" t="s">
        <v>50</v>
      </c>
    </row>
    <row r="22" spans="1:43" ht="47.25" x14ac:dyDescent="0.25">
      <c r="A22" s="49" t="s">
        <v>66</v>
      </c>
      <c r="B22" s="50">
        <v>668990</v>
      </c>
      <c r="C22" s="50">
        <v>363291</v>
      </c>
      <c r="D22" s="50" t="s">
        <v>50</v>
      </c>
      <c r="E22" s="50">
        <v>13136</v>
      </c>
      <c r="F22" s="50">
        <v>267388</v>
      </c>
      <c r="G22" s="50">
        <v>9876</v>
      </c>
      <c r="H22" s="50">
        <v>728727</v>
      </c>
      <c r="I22" s="50">
        <v>395782</v>
      </c>
      <c r="J22" s="50" t="s">
        <v>50</v>
      </c>
      <c r="K22" s="50">
        <v>6900</v>
      </c>
      <c r="L22" s="50">
        <v>316090</v>
      </c>
      <c r="M22" s="50">
        <v>9876</v>
      </c>
      <c r="N22" s="47">
        <v>1113491</v>
      </c>
      <c r="O22" s="47">
        <v>399688</v>
      </c>
      <c r="P22" s="47" t="s">
        <v>50</v>
      </c>
      <c r="Q22" s="47">
        <v>6900</v>
      </c>
      <c r="R22" s="47">
        <v>697116</v>
      </c>
      <c r="S22" s="47">
        <v>9708</v>
      </c>
      <c r="T22" s="50">
        <v>1074366</v>
      </c>
      <c r="U22" s="50">
        <v>397412</v>
      </c>
      <c r="V22" s="50" t="s">
        <v>50</v>
      </c>
      <c r="W22" s="50">
        <v>6801</v>
      </c>
      <c r="X22" s="50">
        <v>661069</v>
      </c>
      <c r="Y22" s="50">
        <v>9005</v>
      </c>
      <c r="Z22" s="51">
        <v>1064243</v>
      </c>
      <c r="AA22" s="51">
        <v>428496</v>
      </c>
      <c r="AB22" s="51" t="s">
        <v>50</v>
      </c>
      <c r="AC22" s="51">
        <v>6801</v>
      </c>
      <c r="AD22" s="51">
        <v>620472</v>
      </c>
      <c r="AE22" s="51">
        <v>8395</v>
      </c>
      <c r="AF22" s="51">
        <v>752053</v>
      </c>
      <c r="AG22" s="51">
        <v>412512</v>
      </c>
      <c r="AH22" s="51" t="s">
        <v>50</v>
      </c>
      <c r="AI22" s="51">
        <v>6203</v>
      </c>
      <c r="AJ22" s="51">
        <v>325669</v>
      </c>
      <c r="AK22" s="51">
        <v>7669</v>
      </c>
      <c r="AL22" s="51">
        <v>772387</v>
      </c>
      <c r="AM22" s="51" t="s">
        <v>77</v>
      </c>
      <c r="AN22" s="51" t="s">
        <v>77</v>
      </c>
      <c r="AO22" s="51">
        <v>6420</v>
      </c>
      <c r="AP22" s="51">
        <v>317335</v>
      </c>
      <c r="AQ22" s="51" t="s">
        <v>77</v>
      </c>
    </row>
    <row r="23" spans="1:43" ht="47.25" x14ac:dyDescent="0.25">
      <c r="A23" s="49" t="s">
        <v>67</v>
      </c>
      <c r="B23" s="50" t="s">
        <v>74</v>
      </c>
      <c r="C23" s="50" t="s">
        <v>74</v>
      </c>
      <c r="D23" s="50" t="s">
        <v>50</v>
      </c>
      <c r="E23" s="50" t="s">
        <v>74</v>
      </c>
      <c r="F23" s="50" t="s">
        <v>74</v>
      </c>
      <c r="G23" s="50" t="s">
        <v>74</v>
      </c>
      <c r="H23" s="50">
        <v>903267</v>
      </c>
      <c r="I23" s="50">
        <v>411092</v>
      </c>
      <c r="J23" s="50" t="s">
        <v>50</v>
      </c>
      <c r="K23" s="50">
        <v>295584</v>
      </c>
      <c r="L23" s="50">
        <v>189057</v>
      </c>
      <c r="M23" s="50" t="s">
        <v>74</v>
      </c>
      <c r="N23" s="47">
        <v>2188063</v>
      </c>
      <c r="O23" s="47">
        <v>1358663</v>
      </c>
      <c r="P23" s="47" t="s">
        <v>50</v>
      </c>
      <c r="Q23" s="47">
        <v>382692</v>
      </c>
      <c r="R23" s="47">
        <v>421613</v>
      </c>
      <c r="S23" s="47">
        <v>18473</v>
      </c>
      <c r="T23" s="50" t="s">
        <v>74</v>
      </c>
      <c r="U23" s="50" t="s">
        <v>74</v>
      </c>
      <c r="V23" s="50" t="s">
        <v>50</v>
      </c>
      <c r="W23" s="50" t="s">
        <v>74</v>
      </c>
      <c r="X23" s="50" t="s">
        <v>74</v>
      </c>
      <c r="Y23" s="50" t="s">
        <v>50</v>
      </c>
      <c r="Z23" s="51">
        <v>255185</v>
      </c>
      <c r="AA23" s="51" t="s">
        <v>74</v>
      </c>
      <c r="AB23" s="51" t="s">
        <v>50</v>
      </c>
      <c r="AC23" s="51" t="s">
        <v>74</v>
      </c>
      <c r="AD23" s="51" t="s">
        <v>74</v>
      </c>
      <c r="AE23" s="51" t="s">
        <v>50</v>
      </c>
      <c r="AF23" s="51" t="s">
        <v>77</v>
      </c>
      <c r="AG23" s="51" t="s">
        <v>77</v>
      </c>
      <c r="AH23" s="51" t="s">
        <v>50</v>
      </c>
      <c r="AI23" s="51" t="s">
        <v>77</v>
      </c>
      <c r="AJ23" s="51" t="s">
        <v>77</v>
      </c>
      <c r="AK23" s="51" t="s">
        <v>50</v>
      </c>
      <c r="AL23" s="51" t="s">
        <v>77</v>
      </c>
      <c r="AM23" s="51" t="s">
        <v>77</v>
      </c>
      <c r="AN23" s="51" t="s">
        <v>50</v>
      </c>
      <c r="AO23" s="51" t="s">
        <v>77</v>
      </c>
      <c r="AP23" s="51" t="s">
        <v>77</v>
      </c>
      <c r="AQ23" s="51" t="s">
        <v>50</v>
      </c>
    </row>
    <row r="24" spans="1:43" ht="31.5" x14ac:dyDescent="0.25">
      <c r="A24" s="49" t="s">
        <v>68</v>
      </c>
      <c r="B24" s="50" t="s">
        <v>74</v>
      </c>
      <c r="C24" s="50" t="s">
        <v>74</v>
      </c>
      <c r="D24" s="50" t="s">
        <v>50</v>
      </c>
      <c r="E24" s="50" t="s">
        <v>74</v>
      </c>
      <c r="F24" s="50" t="s">
        <v>74</v>
      </c>
      <c r="G24" s="50" t="s">
        <v>50</v>
      </c>
      <c r="H24" s="50" t="s">
        <v>74</v>
      </c>
      <c r="I24" s="50" t="s">
        <v>74</v>
      </c>
      <c r="J24" s="50" t="s">
        <v>50</v>
      </c>
      <c r="K24" s="50" t="s">
        <v>74</v>
      </c>
      <c r="L24" s="50" t="s">
        <v>74</v>
      </c>
      <c r="M24" s="50" t="s">
        <v>50</v>
      </c>
      <c r="N24" s="47" t="s">
        <v>74</v>
      </c>
      <c r="O24" s="47" t="s">
        <v>50</v>
      </c>
      <c r="P24" s="47" t="s">
        <v>50</v>
      </c>
      <c r="Q24" s="47" t="s">
        <v>50</v>
      </c>
      <c r="R24" s="47">
        <v>2862</v>
      </c>
      <c r="S24" s="47" t="s">
        <v>50</v>
      </c>
      <c r="T24" s="50" t="s">
        <v>74</v>
      </c>
      <c r="U24" s="50" t="s">
        <v>50</v>
      </c>
      <c r="V24" s="50" t="s">
        <v>50</v>
      </c>
      <c r="W24" s="50" t="s">
        <v>50</v>
      </c>
      <c r="X24" s="50" t="s">
        <v>74</v>
      </c>
      <c r="Y24" s="50" t="s">
        <v>50</v>
      </c>
      <c r="Z24" s="51" t="s">
        <v>50</v>
      </c>
      <c r="AA24" s="51" t="s">
        <v>50</v>
      </c>
      <c r="AB24" s="51" t="s">
        <v>50</v>
      </c>
      <c r="AC24" s="51" t="s">
        <v>50</v>
      </c>
      <c r="AD24" s="51" t="s">
        <v>50</v>
      </c>
      <c r="AE24" s="51" t="s">
        <v>50</v>
      </c>
      <c r="AF24" s="51" t="s">
        <v>50</v>
      </c>
      <c r="AG24" s="51" t="s">
        <v>50</v>
      </c>
      <c r="AH24" s="51" t="s">
        <v>50</v>
      </c>
      <c r="AI24" s="51" t="s">
        <v>50</v>
      </c>
      <c r="AJ24" s="51" t="s">
        <v>50</v>
      </c>
      <c r="AK24" s="51" t="s">
        <v>50</v>
      </c>
      <c r="AL24" s="51" t="s">
        <v>50</v>
      </c>
      <c r="AM24" s="51" t="s">
        <v>50</v>
      </c>
      <c r="AN24" s="51" t="s">
        <v>50</v>
      </c>
      <c r="AO24" s="51" t="s">
        <v>50</v>
      </c>
      <c r="AP24" s="51" t="s">
        <v>50</v>
      </c>
      <c r="AQ24" s="51" t="s">
        <v>50</v>
      </c>
    </row>
    <row r="26" spans="1:43" x14ac:dyDescent="0.25">
      <c r="A26" s="7" t="s">
        <v>75</v>
      </c>
    </row>
  </sheetData>
  <mergeCells count="9">
    <mergeCell ref="Z3:AE3"/>
    <mergeCell ref="AF3:AK3"/>
    <mergeCell ref="AL3:AQ3"/>
    <mergeCell ref="A2:Y2"/>
    <mergeCell ref="A3:A4"/>
    <mergeCell ref="B3:G3"/>
    <mergeCell ref="H3:M3"/>
    <mergeCell ref="N3:S3"/>
    <mergeCell ref="T3:Y3"/>
  </mergeCells>
  <hyperlinks>
    <hyperlink ref="A1" location="Содержание!B5" display="К содержанию" xr:uid="{00000000-0004-0000-0400-000000000000}"/>
  </hyperlinks>
  <pageMargins left="0" right="0" top="0" bottom="0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A21"/>
  <sheetViews>
    <sheetView zoomScaleNormal="100" workbookViewId="0">
      <selection activeCell="B5" sqref="B5"/>
    </sheetView>
  </sheetViews>
  <sheetFormatPr defaultColWidth="8.7109375" defaultRowHeight="15" x14ac:dyDescent="0.25"/>
  <cols>
    <col min="1" max="1" width="35.7109375" customWidth="1"/>
    <col min="2" max="2" width="13.7109375" customWidth="1"/>
    <col min="3" max="3" width="12.85546875" customWidth="1"/>
    <col min="4" max="4" width="13.28515625" customWidth="1"/>
    <col min="5" max="5" width="15.42578125" customWidth="1"/>
    <col min="6" max="6" width="15.7109375" customWidth="1"/>
    <col min="7" max="7" width="15" customWidth="1"/>
    <col min="8" max="8" width="15.7109375" customWidth="1"/>
    <col min="9" max="9" width="13.140625" customWidth="1"/>
    <col min="10" max="10" width="13.42578125" customWidth="1"/>
    <col min="11" max="11" width="14.28515625" customWidth="1"/>
    <col min="12" max="12" width="14.42578125" customWidth="1"/>
    <col min="13" max="13" width="12" customWidth="1"/>
    <col min="14" max="14" width="15.28515625" customWidth="1"/>
    <col min="15" max="15" width="13.28515625" customWidth="1"/>
    <col min="16" max="16" width="11.42578125" customWidth="1"/>
    <col min="17" max="17" width="13.42578125" customWidth="1"/>
    <col min="18" max="18" width="11.7109375" customWidth="1"/>
    <col min="19" max="19" width="12.42578125" customWidth="1"/>
    <col min="20" max="20" width="12.7109375" customWidth="1"/>
    <col min="21" max="21" width="12.85546875" customWidth="1"/>
    <col min="22" max="22" width="11.42578125" customWidth="1"/>
    <col min="23" max="23" width="13.42578125" customWidth="1"/>
    <col min="24" max="24" width="14.85546875" customWidth="1"/>
    <col min="25" max="25" width="12.5703125" customWidth="1"/>
    <col min="26" max="26" width="14.140625" customWidth="1"/>
    <col min="27" max="27" width="12.5703125" customWidth="1"/>
    <col min="28" max="28" width="11.42578125" customWidth="1"/>
    <col min="29" max="29" width="14.7109375" customWidth="1"/>
    <col min="30" max="30" width="14.42578125" customWidth="1"/>
    <col min="31" max="31" width="14" customWidth="1"/>
    <col min="32" max="32" width="14.5703125" customWidth="1"/>
    <col min="33" max="33" width="12.7109375" customWidth="1"/>
    <col min="34" max="34" width="11.42578125" customWidth="1"/>
    <col min="35" max="35" width="13" customWidth="1"/>
    <col min="36" max="36" width="14.7109375" customWidth="1"/>
    <col min="37" max="37" width="11.42578125" customWidth="1"/>
    <col min="38" max="38" width="14.28515625" customWidth="1"/>
    <col min="39" max="39" width="14" customWidth="1"/>
    <col min="40" max="40" width="11.42578125" customWidth="1"/>
    <col min="41" max="41" width="14" customWidth="1"/>
    <col min="42" max="42" width="13.7109375" customWidth="1"/>
    <col min="43" max="43" width="13.140625" customWidth="1"/>
    <col min="44" max="44" width="14.28515625" customWidth="1"/>
    <col min="45" max="45" width="13.28515625" customWidth="1"/>
    <col min="46" max="46" width="11.42578125" customWidth="1"/>
    <col min="47" max="47" width="13.85546875" customWidth="1"/>
    <col min="48" max="48" width="15.7109375" customWidth="1"/>
    <col min="49" max="49" width="12.28515625" customWidth="1"/>
    <col min="50" max="50" width="15.140625" customWidth="1"/>
    <col min="51" max="51" width="12.85546875" customWidth="1"/>
    <col min="52" max="52" width="11.42578125" customWidth="1"/>
    <col min="53" max="53" width="13.7109375" customWidth="1"/>
    <col min="54" max="54" width="14.7109375" customWidth="1"/>
    <col min="55" max="55" width="13.5703125" customWidth="1"/>
    <col min="56" max="56" width="14.28515625" customWidth="1"/>
    <col min="57" max="57" width="13.28515625" customWidth="1"/>
    <col min="58" max="58" width="11.42578125" customWidth="1"/>
    <col min="59" max="59" width="13.7109375" customWidth="1"/>
    <col min="60" max="60" width="15.42578125" customWidth="1"/>
    <col min="61" max="61" width="14.85546875" customWidth="1"/>
    <col min="62" max="62" width="15" customWidth="1"/>
    <col min="63" max="63" width="14" customWidth="1"/>
    <col min="64" max="64" width="11.42578125" customWidth="1"/>
    <col min="65" max="65" width="13.85546875" customWidth="1"/>
    <col min="66" max="66" width="14.42578125" customWidth="1"/>
    <col min="67" max="67" width="15.28515625" customWidth="1"/>
    <col min="68" max="68" width="14.85546875" customWidth="1"/>
    <col min="69" max="69" width="14.28515625" customWidth="1"/>
    <col min="70" max="70" width="11.42578125" customWidth="1"/>
    <col min="71" max="71" width="13.5703125" customWidth="1"/>
    <col min="72" max="72" width="12.85546875" customWidth="1"/>
    <col min="73" max="73" width="11.42578125" customWidth="1"/>
    <col min="74" max="74" width="14.140625" customWidth="1"/>
    <col min="75" max="75" width="12.7109375" customWidth="1"/>
    <col min="76" max="76" width="11.42578125" customWidth="1"/>
    <col min="77" max="78" width="15" customWidth="1"/>
    <col min="79" max="79" width="11.42578125" customWidth="1"/>
  </cols>
  <sheetData>
    <row r="1" spans="1:79" ht="33" customHeight="1" x14ac:dyDescent="0.25">
      <c r="A1" s="3" t="s">
        <v>40</v>
      </c>
    </row>
    <row r="2" spans="1:79" s="14" customFormat="1" ht="15.75" customHeight="1" x14ac:dyDescent="0.25">
      <c r="A2" s="73" t="s">
        <v>78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</row>
    <row r="3" spans="1:79" ht="15.75" x14ac:dyDescent="0.25">
      <c r="A3" s="68"/>
      <c r="B3" s="65">
        <v>2004</v>
      </c>
      <c r="C3" s="65"/>
      <c r="D3" s="65"/>
      <c r="E3" s="65"/>
      <c r="F3" s="65"/>
      <c r="G3" s="65"/>
      <c r="H3" s="65">
        <v>2005</v>
      </c>
      <c r="I3" s="65"/>
      <c r="J3" s="65"/>
      <c r="K3" s="65"/>
      <c r="L3" s="65"/>
      <c r="M3" s="65"/>
      <c r="N3" s="65">
        <v>2006</v>
      </c>
      <c r="O3" s="65"/>
      <c r="P3" s="65"/>
      <c r="Q3" s="65"/>
      <c r="R3" s="65"/>
      <c r="S3" s="65"/>
      <c r="T3" s="65">
        <v>2007</v>
      </c>
      <c r="U3" s="65"/>
      <c r="V3" s="65"/>
      <c r="W3" s="65"/>
      <c r="X3" s="65"/>
      <c r="Y3" s="65"/>
      <c r="Z3" s="65">
        <v>2008</v>
      </c>
      <c r="AA3" s="65"/>
      <c r="AB3" s="65"/>
      <c r="AC3" s="65"/>
      <c r="AD3" s="65"/>
      <c r="AE3" s="65"/>
      <c r="AF3" s="65">
        <v>2009</v>
      </c>
      <c r="AG3" s="65"/>
      <c r="AH3" s="65"/>
      <c r="AI3" s="65"/>
      <c r="AJ3" s="65"/>
      <c r="AK3" s="65"/>
      <c r="AL3" s="65">
        <v>2010</v>
      </c>
      <c r="AM3" s="65"/>
      <c r="AN3" s="65"/>
      <c r="AO3" s="65"/>
      <c r="AP3" s="65"/>
      <c r="AQ3" s="65"/>
      <c r="AR3" s="65">
        <v>2011</v>
      </c>
      <c r="AS3" s="65"/>
      <c r="AT3" s="65"/>
      <c r="AU3" s="65"/>
      <c r="AV3" s="65"/>
      <c r="AW3" s="65"/>
      <c r="AX3" s="65">
        <v>2012</v>
      </c>
      <c r="AY3" s="65"/>
      <c r="AZ3" s="65"/>
      <c r="BA3" s="65"/>
      <c r="BB3" s="65"/>
      <c r="BC3" s="65"/>
      <c r="BD3" s="65">
        <v>2013</v>
      </c>
      <c r="BE3" s="65"/>
      <c r="BF3" s="65"/>
      <c r="BG3" s="65"/>
      <c r="BH3" s="65"/>
      <c r="BI3" s="65"/>
      <c r="BJ3" s="65">
        <v>2014</v>
      </c>
      <c r="BK3" s="65"/>
      <c r="BL3" s="65"/>
      <c r="BM3" s="65"/>
      <c r="BN3" s="65"/>
      <c r="BO3" s="65"/>
      <c r="BP3" s="65">
        <v>2015</v>
      </c>
      <c r="BQ3" s="65"/>
      <c r="BR3" s="65"/>
      <c r="BS3" s="65"/>
      <c r="BT3" s="65"/>
      <c r="BU3" s="65"/>
      <c r="BV3" s="65">
        <v>2016</v>
      </c>
      <c r="BW3" s="65"/>
      <c r="BX3" s="65"/>
      <c r="BY3" s="65"/>
      <c r="BZ3" s="65"/>
      <c r="CA3" s="65"/>
    </row>
    <row r="4" spans="1:79" ht="47.25" x14ac:dyDescent="0.25">
      <c r="A4" s="68"/>
      <c r="B4" s="4" t="s">
        <v>42</v>
      </c>
      <c r="C4" s="4" t="s">
        <v>72</v>
      </c>
      <c r="D4" s="1" t="s">
        <v>73</v>
      </c>
      <c r="E4" s="4" t="s">
        <v>44</v>
      </c>
      <c r="F4" s="4" t="s">
        <v>45</v>
      </c>
      <c r="G4" s="4" t="s">
        <v>46</v>
      </c>
      <c r="H4" s="4" t="s">
        <v>42</v>
      </c>
      <c r="I4" s="4" t="s">
        <v>72</v>
      </c>
      <c r="J4" s="1" t="s">
        <v>73</v>
      </c>
      <c r="K4" s="4" t="s">
        <v>44</v>
      </c>
      <c r="L4" s="4" t="s">
        <v>45</v>
      </c>
      <c r="M4" s="4" t="s">
        <v>46</v>
      </c>
      <c r="N4" s="4" t="s">
        <v>42</v>
      </c>
      <c r="O4" s="4" t="s">
        <v>72</v>
      </c>
      <c r="P4" s="1" t="s">
        <v>73</v>
      </c>
      <c r="Q4" s="4" t="s">
        <v>44</v>
      </c>
      <c r="R4" s="4" t="s">
        <v>45</v>
      </c>
      <c r="S4" s="4" t="s">
        <v>46</v>
      </c>
      <c r="T4" s="4" t="s">
        <v>42</v>
      </c>
      <c r="U4" s="4" t="s">
        <v>72</v>
      </c>
      <c r="V4" s="1" t="s">
        <v>73</v>
      </c>
      <c r="W4" s="4" t="s">
        <v>44</v>
      </c>
      <c r="X4" s="4" t="s">
        <v>45</v>
      </c>
      <c r="Y4" s="4" t="s">
        <v>46</v>
      </c>
      <c r="Z4" s="4" t="s">
        <v>42</v>
      </c>
      <c r="AA4" s="4" t="s">
        <v>72</v>
      </c>
      <c r="AB4" s="1" t="s">
        <v>73</v>
      </c>
      <c r="AC4" s="4" t="s">
        <v>44</v>
      </c>
      <c r="AD4" s="4" t="s">
        <v>45</v>
      </c>
      <c r="AE4" s="4" t="s">
        <v>46</v>
      </c>
      <c r="AF4" s="4" t="s">
        <v>42</v>
      </c>
      <c r="AG4" s="4" t="s">
        <v>72</v>
      </c>
      <c r="AH4" s="1" t="s">
        <v>73</v>
      </c>
      <c r="AI4" s="4" t="s">
        <v>44</v>
      </c>
      <c r="AJ4" s="4" t="s">
        <v>45</v>
      </c>
      <c r="AK4" s="4" t="s">
        <v>46</v>
      </c>
      <c r="AL4" s="4" t="s">
        <v>42</v>
      </c>
      <c r="AM4" s="4" t="s">
        <v>72</v>
      </c>
      <c r="AN4" s="1" t="s">
        <v>73</v>
      </c>
      <c r="AO4" s="4" t="s">
        <v>44</v>
      </c>
      <c r="AP4" s="4" t="s">
        <v>45</v>
      </c>
      <c r="AQ4" s="4" t="s">
        <v>46</v>
      </c>
      <c r="AR4" s="4" t="s">
        <v>42</v>
      </c>
      <c r="AS4" s="4" t="s">
        <v>72</v>
      </c>
      <c r="AT4" s="1" t="s">
        <v>73</v>
      </c>
      <c r="AU4" s="4" t="s">
        <v>44</v>
      </c>
      <c r="AV4" s="4" t="s">
        <v>45</v>
      </c>
      <c r="AW4" s="4" t="s">
        <v>46</v>
      </c>
      <c r="AX4" s="4" t="s">
        <v>42</v>
      </c>
      <c r="AY4" s="4" t="s">
        <v>72</v>
      </c>
      <c r="AZ4" s="1" t="s">
        <v>73</v>
      </c>
      <c r="BA4" s="4" t="s">
        <v>44</v>
      </c>
      <c r="BB4" s="4" t="s">
        <v>45</v>
      </c>
      <c r="BC4" s="4" t="s">
        <v>46</v>
      </c>
      <c r="BD4" s="4" t="s">
        <v>42</v>
      </c>
      <c r="BE4" s="4" t="s">
        <v>72</v>
      </c>
      <c r="BF4" s="1" t="s">
        <v>73</v>
      </c>
      <c r="BG4" s="4" t="s">
        <v>44</v>
      </c>
      <c r="BH4" s="4" t="s">
        <v>45</v>
      </c>
      <c r="BI4" s="4" t="s">
        <v>46</v>
      </c>
      <c r="BJ4" s="4" t="s">
        <v>42</v>
      </c>
      <c r="BK4" s="4" t="s">
        <v>72</v>
      </c>
      <c r="BL4" s="1" t="s">
        <v>73</v>
      </c>
      <c r="BM4" s="4" t="s">
        <v>44</v>
      </c>
      <c r="BN4" s="4" t="s">
        <v>45</v>
      </c>
      <c r="BO4" s="4" t="s">
        <v>46</v>
      </c>
      <c r="BP4" s="4" t="s">
        <v>42</v>
      </c>
      <c r="BQ4" s="4" t="s">
        <v>72</v>
      </c>
      <c r="BR4" s="1" t="s">
        <v>73</v>
      </c>
      <c r="BS4" s="4" t="s">
        <v>44</v>
      </c>
      <c r="BT4" s="4" t="s">
        <v>45</v>
      </c>
      <c r="BU4" s="4" t="s">
        <v>46</v>
      </c>
      <c r="BV4" s="4" t="s">
        <v>42</v>
      </c>
      <c r="BW4" s="4" t="s">
        <v>72</v>
      </c>
      <c r="BX4" s="1" t="s">
        <v>73</v>
      </c>
      <c r="BY4" s="4" t="s">
        <v>44</v>
      </c>
      <c r="BZ4" s="4" t="s">
        <v>45</v>
      </c>
      <c r="CA4" s="4" t="s">
        <v>46</v>
      </c>
    </row>
    <row r="5" spans="1:79" s="46" customFormat="1" ht="15.75" x14ac:dyDescent="0.25">
      <c r="A5" s="37" t="s">
        <v>23</v>
      </c>
      <c r="B5" s="38">
        <v>57158000</v>
      </c>
      <c r="C5" s="38">
        <v>32261000</v>
      </c>
      <c r="D5" s="38">
        <v>11730000</v>
      </c>
      <c r="E5" s="38">
        <v>18252000</v>
      </c>
      <c r="F5" s="38">
        <v>4445000</v>
      </c>
      <c r="G5" s="38">
        <v>1091000</v>
      </c>
      <c r="H5" s="38">
        <v>58569753</v>
      </c>
      <c r="I5" s="38">
        <v>31932643</v>
      </c>
      <c r="J5" s="38">
        <v>10106292</v>
      </c>
      <c r="K5" s="38">
        <v>18567808</v>
      </c>
      <c r="L5" s="38">
        <v>5234704</v>
      </c>
      <c r="M5" s="38">
        <v>1335175</v>
      </c>
      <c r="N5" s="38">
        <v>60773129</v>
      </c>
      <c r="O5" s="38">
        <v>33790728</v>
      </c>
      <c r="P5" s="38">
        <v>8420184</v>
      </c>
      <c r="Q5" s="38">
        <v>18783118</v>
      </c>
      <c r="R5" s="38">
        <v>7471858</v>
      </c>
      <c r="S5" s="38">
        <v>2062999</v>
      </c>
      <c r="T5" s="38">
        <v>86351172</v>
      </c>
      <c r="U5" s="38">
        <v>41143655</v>
      </c>
      <c r="V5" s="38">
        <v>5640626</v>
      </c>
      <c r="W5" s="38">
        <v>28560692</v>
      </c>
      <c r="X5" s="38">
        <v>10325412</v>
      </c>
      <c r="Y5" s="38">
        <v>3418016</v>
      </c>
      <c r="Z5" s="38">
        <v>98765526</v>
      </c>
      <c r="AA5" s="38">
        <v>45027814</v>
      </c>
      <c r="AB5" s="38">
        <v>7146122</v>
      </c>
      <c r="AC5" s="38">
        <v>33766374</v>
      </c>
      <c r="AD5" s="38">
        <v>13076204</v>
      </c>
      <c r="AE5" s="38">
        <v>3396377</v>
      </c>
      <c r="AF5" s="38">
        <v>103973878</v>
      </c>
      <c r="AG5" s="38">
        <v>45803962</v>
      </c>
      <c r="AH5" s="38">
        <v>6763230</v>
      </c>
      <c r="AI5" s="38">
        <v>36732909</v>
      </c>
      <c r="AJ5" s="38">
        <v>14421572</v>
      </c>
      <c r="AK5" s="38">
        <v>3821863</v>
      </c>
      <c r="AL5" s="38">
        <v>114124073</v>
      </c>
      <c r="AM5" s="38">
        <v>47886807</v>
      </c>
      <c r="AN5" s="38">
        <v>6486187</v>
      </c>
      <c r="AO5" s="38">
        <v>43179269</v>
      </c>
      <c r="AP5" s="38">
        <v>15444771</v>
      </c>
      <c r="AQ5" s="38">
        <v>4414129</v>
      </c>
      <c r="AR5" s="38">
        <v>134729642</v>
      </c>
      <c r="AS5" s="38">
        <v>54220082</v>
      </c>
      <c r="AT5" s="38">
        <v>8982079</v>
      </c>
      <c r="AU5" s="38">
        <v>53406659</v>
      </c>
      <c r="AV5" s="38">
        <v>18158349</v>
      </c>
      <c r="AW5" s="38">
        <v>5415129</v>
      </c>
      <c r="AX5" s="38">
        <v>155235788</v>
      </c>
      <c r="AY5" s="38">
        <v>59826179</v>
      </c>
      <c r="AZ5" s="38">
        <v>9228391</v>
      </c>
      <c r="BA5" s="38">
        <v>63285033</v>
      </c>
      <c r="BB5" s="38">
        <v>22740659</v>
      </c>
      <c r="BC5" s="38">
        <v>5537740</v>
      </c>
      <c r="BD5" s="38">
        <v>170350603</v>
      </c>
      <c r="BE5" s="38">
        <v>65479477</v>
      </c>
      <c r="BF5" s="38">
        <v>9996054</v>
      </c>
      <c r="BG5" s="38">
        <v>59381390</v>
      </c>
      <c r="BH5" s="38">
        <v>35030426</v>
      </c>
      <c r="BI5" s="38">
        <v>5858113</v>
      </c>
      <c r="BJ5" s="38">
        <v>178957884</v>
      </c>
      <c r="BK5" s="38">
        <v>65726202</v>
      </c>
      <c r="BL5" s="38">
        <v>7712810</v>
      </c>
      <c r="BM5" s="38">
        <v>64683594</v>
      </c>
      <c r="BN5" s="38">
        <v>37242582</v>
      </c>
      <c r="BO5" s="38">
        <v>5963183</v>
      </c>
      <c r="BP5" s="38">
        <v>192677068</v>
      </c>
      <c r="BQ5" s="38">
        <v>68338027</v>
      </c>
      <c r="BR5" s="38">
        <v>7590042</v>
      </c>
      <c r="BS5" s="38">
        <v>73397859</v>
      </c>
      <c r="BT5" s="38">
        <v>38923750</v>
      </c>
      <c r="BU5" s="38">
        <v>6387440</v>
      </c>
      <c r="BV5" s="38">
        <v>208303569</v>
      </c>
      <c r="BW5" s="38">
        <v>72458886</v>
      </c>
      <c r="BX5" s="38">
        <v>7631848</v>
      </c>
      <c r="BY5" s="38">
        <v>93929744</v>
      </c>
      <c r="BZ5" s="38">
        <v>29357088</v>
      </c>
      <c r="CA5" s="38">
        <v>6669961</v>
      </c>
    </row>
    <row r="6" spans="1:79" ht="31.5" x14ac:dyDescent="0.25">
      <c r="A6" s="5" t="s">
        <v>24</v>
      </c>
      <c r="B6" s="41">
        <v>611000</v>
      </c>
      <c r="C6" s="41">
        <v>209000</v>
      </c>
      <c r="D6" s="41">
        <v>13000</v>
      </c>
      <c r="E6" s="41">
        <v>212000</v>
      </c>
      <c r="F6" s="41">
        <v>77000</v>
      </c>
      <c r="G6" s="41">
        <v>47000</v>
      </c>
      <c r="H6" s="41">
        <v>653319</v>
      </c>
      <c r="I6" s="41">
        <v>225357</v>
      </c>
      <c r="J6" s="41">
        <v>13728</v>
      </c>
      <c r="K6" s="41">
        <v>274024</v>
      </c>
      <c r="L6" s="41">
        <v>89477</v>
      </c>
      <c r="M6" s="41">
        <v>40338</v>
      </c>
      <c r="N6" s="41">
        <v>642172</v>
      </c>
      <c r="O6" s="41">
        <v>195935</v>
      </c>
      <c r="P6" s="41">
        <v>11804</v>
      </c>
      <c r="Q6" s="41">
        <v>282543</v>
      </c>
      <c r="R6" s="41">
        <v>92323</v>
      </c>
      <c r="S6" s="41">
        <v>45698</v>
      </c>
      <c r="T6" s="41">
        <v>771066</v>
      </c>
      <c r="U6" s="41">
        <v>205551</v>
      </c>
      <c r="V6" s="41">
        <v>1569</v>
      </c>
      <c r="W6" s="41">
        <v>415691</v>
      </c>
      <c r="X6" s="41">
        <v>85355</v>
      </c>
      <c r="Y6" s="41">
        <v>32762</v>
      </c>
      <c r="Z6" s="41">
        <v>1243599</v>
      </c>
      <c r="AA6" s="41">
        <v>220682</v>
      </c>
      <c r="AB6" s="41">
        <v>1569</v>
      </c>
      <c r="AC6" s="41">
        <v>807027</v>
      </c>
      <c r="AD6" s="41">
        <v>129585</v>
      </c>
      <c r="AE6" s="41">
        <v>48254</v>
      </c>
      <c r="AF6" s="41">
        <v>1292230</v>
      </c>
      <c r="AG6" s="41">
        <v>230568</v>
      </c>
      <c r="AH6" s="41">
        <v>2909</v>
      </c>
      <c r="AI6" s="41">
        <v>819333</v>
      </c>
      <c r="AJ6" s="41">
        <v>139379</v>
      </c>
      <c r="AK6" s="41">
        <v>61301</v>
      </c>
      <c r="AL6" s="41">
        <v>1205130</v>
      </c>
      <c r="AM6" s="41">
        <v>193917</v>
      </c>
      <c r="AN6" s="41">
        <v>1817</v>
      </c>
      <c r="AO6" s="41">
        <v>810483</v>
      </c>
      <c r="AP6" s="41">
        <v>118130</v>
      </c>
      <c r="AQ6" s="41">
        <v>59331</v>
      </c>
      <c r="AR6" s="41">
        <v>1228134</v>
      </c>
      <c r="AS6" s="41">
        <v>205951</v>
      </c>
      <c r="AT6" s="41">
        <v>9561</v>
      </c>
      <c r="AU6" s="41">
        <v>810500</v>
      </c>
      <c r="AV6" s="41">
        <v>119515</v>
      </c>
      <c r="AW6" s="41">
        <v>68399</v>
      </c>
      <c r="AX6" s="41">
        <v>1248280</v>
      </c>
      <c r="AY6" s="41">
        <v>206294</v>
      </c>
      <c r="AZ6" s="41">
        <v>9561</v>
      </c>
      <c r="BA6" s="41">
        <v>810509</v>
      </c>
      <c r="BB6" s="41">
        <v>137702</v>
      </c>
      <c r="BC6" s="41">
        <v>69554</v>
      </c>
      <c r="BD6" s="41">
        <v>1321481</v>
      </c>
      <c r="BE6" s="41">
        <v>217615</v>
      </c>
      <c r="BF6" s="41">
        <v>1789</v>
      </c>
      <c r="BG6" s="41">
        <v>850440</v>
      </c>
      <c r="BH6" s="41">
        <v>153975</v>
      </c>
      <c r="BI6" s="41">
        <v>74020</v>
      </c>
      <c r="BJ6" s="41">
        <v>1400557</v>
      </c>
      <c r="BK6" s="41">
        <v>229921</v>
      </c>
      <c r="BL6" s="41">
        <v>1256</v>
      </c>
      <c r="BM6" s="41">
        <v>850221</v>
      </c>
      <c r="BN6" s="41">
        <v>186043</v>
      </c>
      <c r="BO6" s="41">
        <v>106866</v>
      </c>
      <c r="BP6" s="41">
        <v>1490141</v>
      </c>
      <c r="BQ6" s="41">
        <v>283878</v>
      </c>
      <c r="BR6" s="41">
        <v>1128</v>
      </c>
      <c r="BS6" s="41">
        <v>852127</v>
      </c>
      <c r="BT6" s="41">
        <v>199841</v>
      </c>
      <c r="BU6" s="41">
        <v>122708</v>
      </c>
      <c r="BV6" s="41">
        <v>1622501</v>
      </c>
      <c r="BW6" s="41">
        <v>285146</v>
      </c>
      <c r="BX6" s="41">
        <v>1128</v>
      </c>
      <c r="BY6" s="41">
        <v>959722</v>
      </c>
      <c r="BZ6" s="41">
        <v>217783</v>
      </c>
      <c r="CA6" s="41">
        <v>126081</v>
      </c>
    </row>
    <row r="7" spans="1:79" ht="31.5" x14ac:dyDescent="0.25">
      <c r="A7" s="5" t="s">
        <v>25</v>
      </c>
      <c r="B7" s="41" t="s">
        <v>50</v>
      </c>
      <c r="C7" s="41" t="s">
        <v>50</v>
      </c>
      <c r="D7" s="41" t="s">
        <v>50</v>
      </c>
      <c r="E7" s="41" t="s">
        <v>50</v>
      </c>
      <c r="F7" s="41" t="s">
        <v>50</v>
      </c>
      <c r="G7" s="41" t="s">
        <v>50</v>
      </c>
      <c r="H7" s="41" t="s">
        <v>50</v>
      </c>
      <c r="I7" s="41" t="s">
        <v>50</v>
      </c>
      <c r="J7" s="41" t="s">
        <v>50</v>
      </c>
      <c r="K7" s="41" t="s">
        <v>50</v>
      </c>
      <c r="L7" s="41" t="s">
        <v>50</v>
      </c>
      <c r="M7" s="41" t="s">
        <v>50</v>
      </c>
      <c r="N7" s="41" t="s">
        <v>50</v>
      </c>
      <c r="O7" s="41" t="s">
        <v>50</v>
      </c>
      <c r="P7" s="41" t="s">
        <v>50</v>
      </c>
      <c r="Q7" s="41" t="s">
        <v>50</v>
      </c>
      <c r="R7" s="41" t="s">
        <v>50</v>
      </c>
      <c r="S7" s="41" t="s">
        <v>50</v>
      </c>
      <c r="T7" s="41" t="s">
        <v>50</v>
      </c>
      <c r="U7" s="41" t="s">
        <v>50</v>
      </c>
      <c r="V7" s="41" t="s">
        <v>50</v>
      </c>
      <c r="W7" s="41" t="s">
        <v>50</v>
      </c>
      <c r="X7" s="41" t="s">
        <v>50</v>
      </c>
      <c r="Y7" s="41" t="s">
        <v>50</v>
      </c>
      <c r="Z7" s="41" t="s">
        <v>50</v>
      </c>
      <c r="AA7" s="41" t="s">
        <v>50</v>
      </c>
      <c r="AB7" s="41" t="s">
        <v>50</v>
      </c>
      <c r="AC7" s="41" t="s">
        <v>50</v>
      </c>
      <c r="AD7" s="41" t="s">
        <v>50</v>
      </c>
      <c r="AE7" s="41" t="s">
        <v>50</v>
      </c>
      <c r="AF7" s="41" t="s">
        <v>50</v>
      </c>
      <c r="AG7" s="41" t="s">
        <v>50</v>
      </c>
      <c r="AH7" s="41" t="s">
        <v>50</v>
      </c>
      <c r="AI7" s="41" t="s">
        <v>50</v>
      </c>
      <c r="AJ7" s="41" t="s">
        <v>50</v>
      </c>
      <c r="AK7" s="41" t="s">
        <v>50</v>
      </c>
      <c r="AL7" s="41" t="s">
        <v>74</v>
      </c>
      <c r="AM7" s="41" t="s">
        <v>74</v>
      </c>
      <c r="AN7" s="41" t="s">
        <v>50</v>
      </c>
      <c r="AO7" s="41" t="s">
        <v>50</v>
      </c>
      <c r="AP7" s="41" t="s">
        <v>74</v>
      </c>
      <c r="AQ7" s="41" t="s">
        <v>74</v>
      </c>
      <c r="AR7" s="41" t="s">
        <v>74</v>
      </c>
      <c r="AS7" s="41" t="s">
        <v>74</v>
      </c>
      <c r="AT7" s="41" t="s">
        <v>50</v>
      </c>
      <c r="AU7" s="41" t="s">
        <v>50</v>
      </c>
      <c r="AV7" s="41" t="s">
        <v>74</v>
      </c>
      <c r="AW7" s="41" t="s">
        <v>74</v>
      </c>
      <c r="AX7" s="41" t="s">
        <v>74</v>
      </c>
      <c r="AY7" s="41" t="s">
        <v>74</v>
      </c>
      <c r="AZ7" s="41" t="s">
        <v>50</v>
      </c>
      <c r="BA7" s="41" t="s">
        <v>50</v>
      </c>
      <c r="BB7" s="41" t="s">
        <v>74</v>
      </c>
      <c r="BC7" s="41" t="s">
        <v>74</v>
      </c>
      <c r="BD7" s="41" t="s">
        <v>74</v>
      </c>
      <c r="BE7" s="41" t="s">
        <v>74</v>
      </c>
      <c r="BF7" s="41" t="s">
        <v>50</v>
      </c>
      <c r="BG7" s="41" t="s">
        <v>50</v>
      </c>
      <c r="BH7" s="41" t="s">
        <v>74</v>
      </c>
      <c r="BI7" s="41" t="s">
        <v>74</v>
      </c>
      <c r="BJ7" s="41" t="s">
        <v>74</v>
      </c>
      <c r="BK7" s="41" t="s">
        <v>74</v>
      </c>
      <c r="BL7" s="41" t="s">
        <v>50</v>
      </c>
      <c r="BM7" s="41" t="s">
        <v>50</v>
      </c>
      <c r="BN7" s="41" t="s">
        <v>74</v>
      </c>
      <c r="BO7" s="41" t="s">
        <v>74</v>
      </c>
      <c r="BP7" s="41" t="s">
        <v>74</v>
      </c>
      <c r="BQ7" s="41" t="s">
        <v>74</v>
      </c>
      <c r="BR7" s="41" t="s">
        <v>50</v>
      </c>
      <c r="BS7" s="41" t="s">
        <v>50</v>
      </c>
      <c r="BT7" s="41" t="s">
        <v>74</v>
      </c>
      <c r="BU7" s="41" t="s">
        <v>74</v>
      </c>
      <c r="BV7" s="41" t="s">
        <v>50</v>
      </c>
      <c r="BW7" s="41" t="s">
        <v>50</v>
      </c>
      <c r="BX7" s="41" t="s">
        <v>50</v>
      </c>
      <c r="BY7" s="41" t="s">
        <v>50</v>
      </c>
      <c r="BZ7" s="41" t="s">
        <v>50</v>
      </c>
      <c r="CA7" s="41" t="s">
        <v>50</v>
      </c>
    </row>
    <row r="8" spans="1:79" ht="31.5" x14ac:dyDescent="0.25">
      <c r="A8" s="5" t="s">
        <v>26</v>
      </c>
      <c r="B8" s="41" t="s">
        <v>50</v>
      </c>
      <c r="C8" s="41" t="s">
        <v>50</v>
      </c>
      <c r="D8" s="41" t="s">
        <v>50</v>
      </c>
      <c r="E8" s="41" t="s">
        <v>50</v>
      </c>
      <c r="F8" s="41" t="s">
        <v>50</v>
      </c>
      <c r="G8" s="41" t="s">
        <v>50</v>
      </c>
      <c r="H8" s="41" t="s">
        <v>50</v>
      </c>
      <c r="I8" s="41" t="s">
        <v>50</v>
      </c>
      <c r="J8" s="41" t="s">
        <v>50</v>
      </c>
      <c r="K8" s="41" t="s">
        <v>50</v>
      </c>
      <c r="L8" s="41" t="s">
        <v>50</v>
      </c>
      <c r="M8" s="41" t="s">
        <v>50</v>
      </c>
      <c r="N8" s="41" t="s">
        <v>50</v>
      </c>
      <c r="O8" s="41" t="s">
        <v>50</v>
      </c>
      <c r="P8" s="41" t="s">
        <v>50</v>
      </c>
      <c r="Q8" s="41" t="s">
        <v>50</v>
      </c>
      <c r="R8" s="41" t="s">
        <v>50</v>
      </c>
      <c r="S8" s="41" t="s">
        <v>50</v>
      </c>
      <c r="T8" s="41" t="s">
        <v>50</v>
      </c>
      <c r="U8" s="41" t="s">
        <v>50</v>
      </c>
      <c r="V8" s="41" t="s">
        <v>50</v>
      </c>
      <c r="W8" s="41" t="s">
        <v>50</v>
      </c>
      <c r="X8" s="41" t="s">
        <v>50</v>
      </c>
      <c r="Y8" s="41" t="s">
        <v>50</v>
      </c>
      <c r="Z8" s="41" t="s">
        <v>50</v>
      </c>
      <c r="AA8" s="41" t="s">
        <v>50</v>
      </c>
      <c r="AB8" s="41" t="s">
        <v>50</v>
      </c>
      <c r="AC8" s="41" t="s">
        <v>50</v>
      </c>
      <c r="AD8" s="41" t="s">
        <v>50</v>
      </c>
      <c r="AE8" s="41" t="s">
        <v>50</v>
      </c>
      <c r="AF8" s="41" t="s">
        <v>50</v>
      </c>
      <c r="AG8" s="41" t="s">
        <v>50</v>
      </c>
      <c r="AH8" s="41" t="s">
        <v>50</v>
      </c>
      <c r="AI8" s="41" t="s">
        <v>50</v>
      </c>
      <c r="AJ8" s="41" t="s">
        <v>50</v>
      </c>
      <c r="AK8" s="41" t="s">
        <v>50</v>
      </c>
      <c r="AL8" s="41" t="s">
        <v>50</v>
      </c>
      <c r="AM8" s="41" t="s">
        <v>50</v>
      </c>
      <c r="AN8" s="41" t="s">
        <v>50</v>
      </c>
      <c r="AO8" s="41" t="s">
        <v>50</v>
      </c>
      <c r="AP8" s="41" t="s">
        <v>50</v>
      </c>
      <c r="AQ8" s="41" t="s">
        <v>50</v>
      </c>
      <c r="AR8" s="41" t="s">
        <v>50</v>
      </c>
      <c r="AS8" s="41" t="s">
        <v>50</v>
      </c>
      <c r="AT8" s="41" t="s">
        <v>50</v>
      </c>
      <c r="AU8" s="41" t="s">
        <v>50</v>
      </c>
      <c r="AV8" s="41" t="s">
        <v>50</v>
      </c>
      <c r="AW8" s="41" t="s">
        <v>50</v>
      </c>
      <c r="AX8" s="41" t="s">
        <v>50</v>
      </c>
      <c r="AY8" s="41" t="s">
        <v>50</v>
      </c>
      <c r="AZ8" s="41" t="s">
        <v>50</v>
      </c>
      <c r="BA8" s="41" t="s">
        <v>50</v>
      </c>
      <c r="BB8" s="41" t="s">
        <v>50</v>
      </c>
      <c r="BC8" s="41" t="s">
        <v>50</v>
      </c>
      <c r="BD8" s="41" t="s">
        <v>50</v>
      </c>
      <c r="BE8" s="41" t="s">
        <v>50</v>
      </c>
      <c r="BF8" s="41" t="s">
        <v>50</v>
      </c>
      <c r="BG8" s="41" t="s">
        <v>50</v>
      </c>
      <c r="BH8" s="41" t="s">
        <v>50</v>
      </c>
      <c r="BI8" s="41" t="s">
        <v>50</v>
      </c>
      <c r="BJ8" s="41" t="s">
        <v>50</v>
      </c>
      <c r="BK8" s="41" t="s">
        <v>50</v>
      </c>
      <c r="BL8" s="41" t="s">
        <v>50</v>
      </c>
      <c r="BM8" s="41" t="s">
        <v>50</v>
      </c>
      <c r="BN8" s="41" t="s">
        <v>50</v>
      </c>
      <c r="BO8" s="41" t="s">
        <v>50</v>
      </c>
      <c r="BP8" s="41" t="s">
        <v>50</v>
      </c>
      <c r="BQ8" s="41" t="s">
        <v>50</v>
      </c>
      <c r="BR8" s="41" t="s">
        <v>50</v>
      </c>
      <c r="BS8" s="41" t="s">
        <v>50</v>
      </c>
      <c r="BT8" s="41" t="s">
        <v>50</v>
      </c>
      <c r="BU8" s="41" t="s">
        <v>50</v>
      </c>
      <c r="BV8" s="41" t="s">
        <v>50</v>
      </c>
      <c r="BW8" s="41" t="s">
        <v>50</v>
      </c>
      <c r="BX8" s="41" t="s">
        <v>50</v>
      </c>
      <c r="BY8" s="41" t="s">
        <v>50</v>
      </c>
      <c r="BZ8" s="41" t="s">
        <v>50</v>
      </c>
      <c r="CA8" s="41" t="s">
        <v>50</v>
      </c>
    </row>
    <row r="9" spans="1:79" ht="31.5" x14ac:dyDescent="0.25">
      <c r="A9" s="5" t="s">
        <v>27</v>
      </c>
      <c r="B9" s="41">
        <v>44000</v>
      </c>
      <c r="C9" s="41">
        <v>21000</v>
      </c>
      <c r="D9" s="41" t="s">
        <v>50</v>
      </c>
      <c r="E9" s="41">
        <v>1000</v>
      </c>
      <c r="F9" s="41">
        <v>13000</v>
      </c>
      <c r="G9" s="41">
        <v>6000</v>
      </c>
      <c r="H9" s="41">
        <v>45699</v>
      </c>
      <c r="I9" s="41">
        <v>18911</v>
      </c>
      <c r="J9" s="41">
        <v>245</v>
      </c>
      <c r="K9" s="41">
        <v>807</v>
      </c>
      <c r="L9" s="41">
        <v>17370</v>
      </c>
      <c r="M9" s="41">
        <v>6008</v>
      </c>
      <c r="N9" s="41">
        <v>59374</v>
      </c>
      <c r="O9" s="41">
        <v>27148</v>
      </c>
      <c r="P9" s="41">
        <v>261</v>
      </c>
      <c r="Q9" s="41">
        <v>282</v>
      </c>
      <c r="R9" s="41">
        <v>20639</v>
      </c>
      <c r="S9" s="41">
        <v>8059</v>
      </c>
      <c r="T9" s="41">
        <v>33089</v>
      </c>
      <c r="U9" s="41">
        <v>8223</v>
      </c>
      <c r="V9" s="41">
        <v>16</v>
      </c>
      <c r="W9" s="41">
        <v>207</v>
      </c>
      <c r="X9" s="41">
        <v>15878</v>
      </c>
      <c r="Y9" s="41">
        <v>6368</v>
      </c>
      <c r="Z9" s="41">
        <v>33667</v>
      </c>
      <c r="AA9" s="41">
        <v>7147</v>
      </c>
      <c r="AB9" s="41" t="s">
        <v>50</v>
      </c>
      <c r="AC9" s="41">
        <v>409</v>
      </c>
      <c r="AD9" s="41">
        <v>18220</v>
      </c>
      <c r="AE9" s="41">
        <v>5699</v>
      </c>
      <c r="AF9" s="41">
        <v>26288</v>
      </c>
      <c r="AG9" s="41">
        <v>3322</v>
      </c>
      <c r="AH9" s="41" t="s">
        <v>50</v>
      </c>
      <c r="AI9" s="41">
        <v>400</v>
      </c>
      <c r="AJ9" s="41">
        <v>15489</v>
      </c>
      <c r="AK9" s="41">
        <v>5386</v>
      </c>
      <c r="AL9" s="41">
        <v>30370</v>
      </c>
      <c r="AM9" s="41">
        <v>3322</v>
      </c>
      <c r="AN9" s="41" t="s">
        <v>50</v>
      </c>
      <c r="AO9" s="41">
        <v>395</v>
      </c>
      <c r="AP9" s="41">
        <v>16807</v>
      </c>
      <c r="AQ9" s="41">
        <v>7819</v>
      </c>
      <c r="AR9" s="41">
        <v>39898</v>
      </c>
      <c r="AS9" s="41">
        <v>3322</v>
      </c>
      <c r="AT9" s="41" t="s">
        <v>50</v>
      </c>
      <c r="AU9" s="41">
        <v>395</v>
      </c>
      <c r="AV9" s="41">
        <v>21332</v>
      </c>
      <c r="AW9" s="41">
        <v>12923</v>
      </c>
      <c r="AX9" s="41">
        <v>40875</v>
      </c>
      <c r="AY9" s="41">
        <v>1848</v>
      </c>
      <c r="AZ9" s="41" t="s">
        <v>50</v>
      </c>
      <c r="BA9" s="41">
        <v>395</v>
      </c>
      <c r="BB9" s="41">
        <v>23838</v>
      </c>
      <c r="BC9" s="41">
        <v>12972</v>
      </c>
      <c r="BD9" s="41">
        <v>47826</v>
      </c>
      <c r="BE9" s="41">
        <v>1597</v>
      </c>
      <c r="BF9" s="41" t="s">
        <v>50</v>
      </c>
      <c r="BG9" s="41">
        <v>395</v>
      </c>
      <c r="BH9" s="41">
        <v>30482</v>
      </c>
      <c r="BI9" s="41">
        <v>13653</v>
      </c>
      <c r="BJ9" s="41">
        <v>57561</v>
      </c>
      <c r="BK9" s="41">
        <v>1597</v>
      </c>
      <c r="BL9" s="41" t="s">
        <v>50</v>
      </c>
      <c r="BM9" s="41">
        <v>395</v>
      </c>
      <c r="BN9" s="41">
        <v>39381</v>
      </c>
      <c r="BO9" s="41">
        <v>14334</v>
      </c>
      <c r="BP9" s="41">
        <v>50384</v>
      </c>
      <c r="BQ9" s="41">
        <v>1597</v>
      </c>
      <c r="BR9" s="41" t="s">
        <v>50</v>
      </c>
      <c r="BS9" s="41">
        <v>395</v>
      </c>
      <c r="BT9" s="41">
        <v>32849</v>
      </c>
      <c r="BU9" s="41">
        <v>14715</v>
      </c>
      <c r="BV9" s="41">
        <v>48121</v>
      </c>
      <c r="BW9" s="41">
        <v>1597</v>
      </c>
      <c r="BX9" s="41" t="s">
        <v>50</v>
      </c>
      <c r="BY9" s="41">
        <v>345</v>
      </c>
      <c r="BZ9" s="41">
        <v>32255</v>
      </c>
      <c r="CA9" s="41">
        <v>13304</v>
      </c>
    </row>
    <row r="10" spans="1:79" ht="47.25" x14ac:dyDescent="0.25">
      <c r="A10" s="5" t="s">
        <v>28</v>
      </c>
      <c r="B10" s="41" t="s">
        <v>50</v>
      </c>
      <c r="C10" s="41" t="s">
        <v>50</v>
      </c>
      <c r="D10" s="41" t="s">
        <v>50</v>
      </c>
      <c r="E10" s="41" t="s">
        <v>50</v>
      </c>
      <c r="F10" s="41" t="s">
        <v>50</v>
      </c>
      <c r="G10" s="41" t="s">
        <v>50</v>
      </c>
      <c r="H10" s="41" t="s">
        <v>50</v>
      </c>
      <c r="I10" s="41" t="s">
        <v>50</v>
      </c>
      <c r="J10" s="41" t="s">
        <v>50</v>
      </c>
      <c r="K10" s="41" t="s">
        <v>50</v>
      </c>
      <c r="L10" s="41" t="s">
        <v>50</v>
      </c>
      <c r="M10" s="41" t="s">
        <v>50</v>
      </c>
      <c r="N10" s="41" t="s">
        <v>50</v>
      </c>
      <c r="O10" s="41" t="s">
        <v>50</v>
      </c>
      <c r="P10" s="41" t="s">
        <v>50</v>
      </c>
      <c r="Q10" s="41" t="s">
        <v>50</v>
      </c>
      <c r="R10" s="41" t="s">
        <v>50</v>
      </c>
      <c r="S10" s="41" t="s">
        <v>50</v>
      </c>
      <c r="T10" s="41" t="s">
        <v>50</v>
      </c>
      <c r="U10" s="41" t="s">
        <v>50</v>
      </c>
      <c r="V10" s="41" t="s">
        <v>50</v>
      </c>
      <c r="W10" s="41" t="s">
        <v>50</v>
      </c>
      <c r="X10" s="41" t="s">
        <v>50</v>
      </c>
      <c r="Y10" s="41" t="s">
        <v>50</v>
      </c>
      <c r="Z10" s="41" t="s">
        <v>50</v>
      </c>
      <c r="AA10" s="41" t="s">
        <v>50</v>
      </c>
      <c r="AB10" s="41" t="s">
        <v>50</v>
      </c>
      <c r="AC10" s="41" t="s">
        <v>50</v>
      </c>
      <c r="AD10" s="41" t="s">
        <v>50</v>
      </c>
      <c r="AE10" s="41" t="s">
        <v>50</v>
      </c>
      <c r="AF10" s="41" t="s">
        <v>50</v>
      </c>
      <c r="AG10" s="41" t="s">
        <v>50</v>
      </c>
      <c r="AH10" s="41" t="s">
        <v>50</v>
      </c>
      <c r="AI10" s="41" t="s">
        <v>50</v>
      </c>
      <c r="AJ10" s="41" t="s">
        <v>50</v>
      </c>
      <c r="AK10" s="41" t="s">
        <v>50</v>
      </c>
      <c r="AL10" s="41" t="s">
        <v>50</v>
      </c>
      <c r="AM10" s="41" t="s">
        <v>50</v>
      </c>
      <c r="AN10" s="41" t="s">
        <v>50</v>
      </c>
      <c r="AO10" s="41" t="s">
        <v>50</v>
      </c>
      <c r="AP10" s="41" t="s">
        <v>50</v>
      </c>
      <c r="AQ10" s="41" t="s">
        <v>50</v>
      </c>
      <c r="AR10" s="41" t="s">
        <v>50</v>
      </c>
      <c r="AS10" s="41" t="s">
        <v>50</v>
      </c>
      <c r="AT10" s="41" t="s">
        <v>50</v>
      </c>
      <c r="AU10" s="41" t="s">
        <v>50</v>
      </c>
      <c r="AV10" s="41" t="s">
        <v>50</v>
      </c>
      <c r="AW10" s="41" t="s">
        <v>50</v>
      </c>
      <c r="AX10" s="41" t="s">
        <v>50</v>
      </c>
      <c r="AY10" s="41" t="s">
        <v>50</v>
      </c>
      <c r="AZ10" s="41" t="s">
        <v>50</v>
      </c>
      <c r="BA10" s="41" t="s">
        <v>50</v>
      </c>
      <c r="BB10" s="41" t="s">
        <v>50</v>
      </c>
      <c r="BC10" s="41" t="s">
        <v>50</v>
      </c>
      <c r="BD10" s="41" t="s">
        <v>50</v>
      </c>
      <c r="BE10" s="41" t="s">
        <v>50</v>
      </c>
      <c r="BF10" s="41" t="s">
        <v>50</v>
      </c>
      <c r="BG10" s="41" t="s">
        <v>50</v>
      </c>
      <c r="BH10" s="41" t="s">
        <v>50</v>
      </c>
      <c r="BI10" s="41" t="s">
        <v>50</v>
      </c>
      <c r="BJ10" s="41" t="s">
        <v>50</v>
      </c>
      <c r="BK10" s="41" t="s">
        <v>50</v>
      </c>
      <c r="BL10" s="41" t="s">
        <v>50</v>
      </c>
      <c r="BM10" s="41" t="s">
        <v>50</v>
      </c>
      <c r="BN10" s="41" t="s">
        <v>50</v>
      </c>
      <c r="BO10" s="41" t="s">
        <v>50</v>
      </c>
      <c r="BP10" s="41" t="s">
        <v>50</v>
      </c>
      <c r="BQ10" s="41" t="s">
        <v>50</v>
      </c>
      <c r="BR10" s="41" t="s">
        <v>50</v>
      </c>
      <c r="BS10" s="41" t="s">
        <v>50</v>
      </c>
      <c r="BT10" s="41" t="s">
        <v>50</v>
      </c>
      <c r="BU10" s="41" t="s">
        <v>50</v>
      </c>
      <c r="BV10" s="41" t="s">
        <v>50</v>
      </c>
      <c r="BW10" s="41" t="s">
        <v>50</v>
      </c>
      <c r="BX10" s="41" t="s">
        <v>50</v>
      </c>
      <c r="BY10" s="41" t="s">
        <v>50</v>
      </c>
      <c r="BZ10" s="41" t="s">
        <v>50</v>
      </c>
      <c r="CA10" s="41" t="s">
        <v>50</v>
      </c>
    </row>
    <row r="11" spans="1:79" ht="15.75" x14ac:dyDescent="0.25">
      <c r="A11" s="5" t="s">
        <v>29</v>
      </c>
      <c r="B11" s="41" t="s">
        <v>50</v>
      </c>
      <c r="C11" s="41" t="s">
        <v>50</v>
      </c>
      <c r="D11" s="41" t="s">
        <v>50</v>
      </c>
      <c r="E11" s="41" t="s">
        <v>50</v>
      </c>
      <c r="F11" s="41" t="s">
        <v>50</v>
      </c>
      <c r="G11" s="41" t="s">
        <v>50</v>
      </c>
      <c r="H11" s="41" t="s">
        <v>50</v>
      </c>
      <c r="I11" s="41" t="s">
        <v>50</v>
      </c>
      <c r="J11" s="41" t="s">
        <v>50</v>
      </c>
      <c r="K11" s="41" t="s">
        <v>50</v>
      </c>
      <c r="L11" s="41" t="s">
        <v>50</v>
      </c>
      <c r="M11" s="41" t="s">
        <v>50</v>
      </c>
      <c r="N11" s="41" t="s">
        <v>50</v>
      </c>
      <c r="O11" s="41" t="s">
        <v>50</v>
      </c>
      <c r="P11" s="41" t="s">
        <v>50</v>
      </c>
      <c r="Q11" s="41" t="s">
        <v>50</v>
      </c>
      <c r="R11" s="41" t="s">
        <v>50</v>
      </c>
      <c r="S11" s="41" t="s">
        <v>50</v>
      </c>
      <c r="T11" s="41">
        <v>1034</v>
      </c>
      <c r="U11" s="41" t="s">
        <v>50</v>
      </c>
      <c r="V11" s="41" t="s">
        <v>50</v>
      </c>
      <c r="W11" s="41">
        <v>20</v>
      </c>
      <c r="X11" s="41">
        <v>546</v>
      </c>
      <c r="Y11" s="41">
        <v>363</v>
      </c>
      <c r="Z11" s="41">
        <v>7272</v>
      </c>
      <c r="AA11" s="41" t="s">
        <v>50</v>
      </c>
      <c r="AB11" s="41" t="s">
        <v>50</v>
      </c>
      <c r="AC11" s="41">
        <v>20</v>
      </c>
      <c r="AD11" s="41">
        <v>2321</v>
      </c>
      <c r="AE11" s="41">
        <v>4561</v>
      </c>
      <c r="AF11" s="41">
        <v>10016</v>
      </c>
      <c r="AG11" s="41">
        <v>202</v>
      </c>
      <c r="AH11" s="41">
        <v>202</v>
      </c>
      <c r="AI11" s="41" t="s">
        <v>50</v>
      </c>
      <c r="AJ11" s="41">
        <v>3454</v>
      </c>
      <c r="AK11" s="41">
        <v>5150</v>
      </c>
      <c r="AL11" s="41">
        <v>1275276</v>
      </c>
      <c r="AM11" s="41">
        <v>376771</v>
      </c>
      <c r="AN11" s="41" t="s">
        <v>50</v>
      </c>
      <c r="AO11" s="41">
        <v>666659</v>
      </c>
      <c r="AP11" s="41">
        <v>150999</v>
      </c>
      <c r="AQ11" s="41">
        <v>8058</v>
      </c>
      <c r="AR11" s="41">
        <v>1334774</v>
      </c>
      <c r="AS11" s="41">
        <v>404455</v>
      </c>
      <c r="AT11" s="41" t="s">
        <v>50</v>
      </c>
      <c r="AU11" s="41">
        <v>692474</v>
      </c>
      <c r="AV11" s="41">
        <v>155255</v>
      </c>
      <c r="AW11" s="41">
        <v>9671</v>
      </c>
      <c r="AX11" s="41">
        <v>1390770</v>
      </c>
      <c r="AY11" s="41">
        <v>408317</v>
      </c>
      <c r="AZ11" s="41">
        <v>2870</v>
      </c>
      <c r="BA11" s="41">
        <v>694951</v>
      </c>
      <c r="BB11" s="41">
        <v>194452</v>
      </c>
      <c r="BC11" s="41">
        <v>15277</v>
      </c>
      <c r="BD11" s="41">
        <v>1832426</v>
      </c>
      <c r="BE11" s="41">
        <v>405447</v>
      </c>
      <c r="BF11" s="41" t="s">
        <v>50</v>
      </c>
      <c r="BG11" s="41">
        <v>694951</v>
      </c>
      <c r="BH11" s="41">
        <v>632647</v>
      </c>
      <c r="BI11" s="41">
        <v>11739</v>
      </c>
      <c r="BJ11" s="41">
        <v>2447587</v>
      </c>
      <c r="BK11" s="41">
        <v>396953</v>
      </c>
      <c r="BL11" s="41" t="s">
        <v>50</v>
      </c>
      <c r="BM11" s="41">
        <v>812394</v>
      </c>
      <c r="BN11" s="41">
        <v>1068899</v>
      </c>
      <c r="BO11" s="41">
        <v>12937</v>
      </c>
      <c r="BP11" s="41" t="s">
        <v>74</v>
      </c>
      <c r="BQ11" s="41" t="s">
        <v>74</v>
      </c>
      <c r="BR11" s="41" t="s">
        <v>50</v>
      </c>
      <c r="BS11" s="41" t="s">
        <v>74</v>
      </c>
      <c r="BT11" s="41" t="s">
        <v>74</v>
      </c>
      <c r="BU11" s="41" t="s">
        <v>74</v>
      </c>
      <c r="BV11" s="41" t="s">
        <v>74</v>
      </c>
      <c r="BW11" s="41" t="s">
        <v>74</v>
      </c>
      <c r="BX11" s="41" t="s">
        <v>50</v>
      </c>
      <c r="BY11" s="41" t="s">
        <v>74</v>
      </c>
      <c r="BZ11" s="41" t="s">
        <v>74</v>
      </c>
      <c r="CA11" s="41" t="s">
        <v>74</v>
      </c>
    </row>
    <row r="12" spans="1:79" ht="78.75" x14ac:dyDescent="0.25">
      <c r="A12" s="5" t="s">
        <v>30</v>
      </c>
      <c r="B12" s="41">
        <v>296000</v>
      </c>
      <c r="C12" s="41">
        <v>212000</v>
      </c>
      <c r="D12" s="41">
        <v>2000</v>
      </c>
      <c r="E12" s="41">
        <v>4000</v>
      </c>
      <c r="F12" s="41">
        <v>49000</v>
      </c>
      <c r="G12" s="41">
        <v>23000</v>
      </c>
      <c r="H12" s="41">
        <v>301677</v>
      </c>
      <c r="I12" s="41">
        <v>209160</v>
      </c>
      <c r="J12" s="41">
        <v>1444</v>
      </c>
      <c r="K12" s="41">
        <v>3874</v>
      </c>
      <c r="L12" s="41">
        <v>55646</v>
      </c>
      <c r="M12" s="41">
        <v>24167</v>
      </c>
      <c r="N12" s="41">
        <v>338561</v>
      </c>
      <c r="O12" s="41">
        <v>235078</v>
      </c>
      <c r="P12" s="41">
        <v>1333</v>
      </c>
      <c r="Q12" s="41">
        <v>4450</v>
      </c>
      <c r="R12" s="41">
        <v>64530</v>
      </c>
      <c r="S12" s="41">
        <v>25816</v>
      </c>
      <c r="T12" s="41">
        <v>412743</v>
      </c>
      <c r="U12" s="41">
        <v>282788</v>
      </c>
      <c r="V12" s="41">
        <v>1497</v>
      </c>
      <c r="W12" s="41">
        <v>4011</v>
      </c>
      <c r="X12" s="41">
        <v>85450</v>
      </c>
      <c r="Y12" s="41">
        <v>30598</v>
      </c>
      <c r="Z12" s="41">
        <v>417062</v>
      </c>
      <c r="AA12" s="41">
        <v>279005</v>
      </c>
      <c r="AB12" s="41">
        <v>839</v>
      </c>
      <c r="AC12" s="41">
        <v>3378</v>
      </c>
      <c r="AD12" s="41">
        <v>94358</v>
      </c>
      <c r="AE12" s="41">
        <v>30433</v>
      </c>
      <c r="AF12" s="41">
        <v>436105</v>
      </c>
      <c r="AG12" s="41">
        <v>294814</v>
      </c>
      <c r="AH12" s="41">
        <v>839</v>
      </c>
      <c r="AI12" s="41">
        <v>3328</v>
      </c>
      <c r="AJ12" s="41">
        <v>99488</v>
      </c>
      <c r="AK12" s="41">
        <v>30413</v>
      </c>
      <c r="AL12" s="41">
        <v>310526</v>
      </c>
      <c r="AM12" s="41">
        <v>202605</v>
      </c>
      <c r="AN12" s="41">
        <v>592</v>
      </c>
      <c r="AO12" s="41">
        <v>2099</v>
      </c>
      <c r="AP12" s="41">
        <v>79820</v>
      </c>
      <c r="AQ12" s="41">
        <v>19104</v>
      </c>
      <c r="AR12" s="41">
        <v>324519</v>
      </c>
      <c r="AS12" s="41">
        <v>193655</v>
      </c>
      <c r="AT12" s="41">
        <v>592</v>
      </c>
      <c r="AU12" s="41">
        <v>1868</v>
      </c>
      <c r="AV12" s="41">
        <v>93287</v>
      </c>
      <c r="AW12" s="41">
        <v>28426</v>
      </c>
      <c r="AX12" s="41">
        <v>313407</v>
      </c>
      <c r="AY12" s="41">
        <v>180200</v>
      </c>
      <c r="AZ12" s="41">
        <v>164</v>
      </c>
      <c r="BA12" s="41">
        <v>1261</v>
      </c>
      <c r="BB12" s="41">
        <v>93006</v>
      </c>
      <c r="BC12" s="41">
        <v>32123</v>
      </c>
      <c r="BD12" s="41">
        <v>126479</v>
      </c>
      <c r="BE12" s="41">
        <v>80391</v>
      </c>
      <c r="BF12" s="41">
        <v>78</v>
      </c>
      <c r="BG12" s="41">
        <v>679</v>
      </c>
      <c r="BH12" s="41">
        <v>29626</v>
      </c>
      <c r="BI12" s="41">
        <v>14653</v>
      </c>
      <c r="BJ12" s="41">
        <v>63474</v>
      </c>
      <c r="BK12" s="41">
        <v>30643</v>
      </c>
      <c r="BL12" s="41">
        <v>78</v>
      </c>
      <c r="BM12" s="41">
        <v>647</v>
      </c>
      <c r="BN12" s="41">
        <v>22573</v>
      </c>
      <c r="BO12" s="41">
        <v>8487</v>
      </c>
      <c r="BP12" s="41">
        <v>84673</v>
      </c>
      <c r="BQ12" s="41">
        <v>50952</v>
      </c>
      <c r="BR12" s="41">
        <v>78</v>
      </c>
      <c r="BS12" s="41">
        <v>558</v>
      </c>
      <c r="BT12" s="41">
        <v>22563</v>
      </c>
      <c r="BU12" s="41">
        <v>9076</v>
      </c>
      <c r="BV12" s="41" t="s">
        <v>50</v>
      </c>
      <c r="BW12" s="41" t="s">
        <v>50</v>
      </c>
      <c r="BX12" s="41" t="s">
        <v>50</v>
      </c>
      <c r="BY12" s="41" t="s">
        <v>50</v>
      </c>
      <c r="BZ12" s="41" t="s">
        <v>50</v>
      </c>
      <c r="CA12" s="41" t="s">
        <v>50</v>
      </c>
    </row>
    <row r="13" spans="1:79" ht="15.75" x14ac:dyDescent="0.25">
      <c r="A13" s="5" t="s">
        <v>31</v>
      </c>
      <c r="B13" s="41">
        <v>30000</v>
      </c>
      <c r="C13" s="41">
        <v>21000</v>
      </c>
      <c r="D13" s="41" t="s">
        <v>50</v>
      </c>
      <c r="E13" s="41">
        <v>6000</v>
      </c>
      <c r="F13" s="41">
        <v>1000</v>
      </c>
      <c r="G13" s="41">
        <v>2000</v>
      </c>
      <c r="H13" s="41">
        <v>22927</v>
      </c>
      <c r="I13" s="41">
        <v>14299</v>
      </c>
      <c r="J13" s="41" t="s">
        <v>50</v>
      </c>
      <c r="K13" s="41">
        <v>4805</v>
      </c>
      <c r="L13" s="41">
        <v>1088</v>
      </c>
      <c r="M13" s="41">
        <v>1900</v>
      </c>
      <c r="N13" s="41">
        <v>21748</v>
      </c>
      <c r="O13" s="41">
        <v>13388</v>
      </c>
      <c r="P13" s="41" t="s">
        <v>50</v>
      </c>
      <c r="Q13" s="41">
        <v>4553</v>
      </c>
      <c r="R13" s="41">
        <v>1277</v>
      </c>
      <c r="S13" s="41">
        <v>1722</v>
      </c>
      <c r="T13" s="41">
        <v>28489</v>
      </c>
      <c r="U13" s="41">
        <v>18673</v>
      </c>
      <c r="V13" s="41" t="s">
        <v>50</v>
      </c>
      <c r="W13" s="41">
        <v>4991</v>
      </c>
      <c r="X13" s="41">
        <v>1516</v>
      </c>
      <c r="Y13" s="41">
        <v>2306</v>
      </c>
      <c r="Z13" s="41">
        <v>14311</v>
      </c>
      <c r="AA13" s="41">
        <v>7516</v>
      </c>
      <c r="AB13" s="41" t="s">
        <v>50</v>
      </c>
      <c r="AC13" s="41">
        <v>4431</v>
      </c>
      <c r="AD13" s="41">
        <v>172</v>
      </c>
      <c r="AE13" s="41">
        <v>1755</v>
      </c>
      <c r="AF13" s="41">
        <v>15972</v>
      </c>
      <c r="AG13" s="41">
        <v>8540</v>
      </c>
      <c r="AH13" s="41" t="s">
        <v>50</v>
      </c>
      <c r="AI13" s="41">
        <v>4651</v>
      </c>
      <c r="AJ13" s="41">
        <v>478</v>
      </c>
      <c r="AK13" s="41">
        <v>1976</v>
      </c>
      <c r="AL13" s="41">
        <v>17000</v>
      </c>
      <c r="AM13" s="41">
        <v>8504</v>
      </c>
      <c r="AN13" s="41" t="s">
        <v>50</v>
      </c>
      <c r="AO13" s="41">
        <v>5398</v>
      </c>
      <c r="AP13" s="41">
        <v>1024</v>
      </c>
      <c r="AQ13" s="41">
        <v>1857</v>
      </c>
      <c r="AR13" s="41">
        <v>114388</v>
      </c>
      <c r="AS13" s="41">
        <v>67111</v>
      </c>
      <c r="AT13" s="41" t="s">
        <v>50</v>
      </c>
      <c r="AU13" s="41">
        <v>27135</v>
      </c>
      <c r="AV13" s="41">
        <v>9418</v>
      </c>
      <c r="AW13" s="41">
        <v>4653</v>
      </c>
      <c r="AX13" s="41">
        <v>41814</v>
      </c>
      <c r="AY13" s="41">
        <v>26774</v>
      </c>
      <c r="AZ13" s="41" t="s">
        <v>50</v>
      </c>
      <c r="BA13" s="41">
        <v>5981</v>
      </c>
      <c r="BB13" s="41">
        <v>2311</v>
      </c>
      <c r="BC13" s="41">
        <v>2808</v>
      </c>
      <c r="BD13" s="41">
        <v>40716</v>
      </c>
      <c r="BE13" s="41">
        <v>25497</v>
      </c>
      <c r="BF13" s="41" t="s">
        <v>50</v>
      </c>
      <c r="BG13" s="41">
        <v>5166</v>
      </c>
      <c r="BH13" s="41">
        <v>2828</v>
      </c>
      <c r="BI13" s="41">
        <v>2840</v>
      </c>
      <c r="BJ13" s="41">
        <v>41029</v>
      </c>
      <c r="BK13" s="41">
        <v>25497</v>
      </c>
      <c r="BL13" s="41" t="s">
        <v>50</v>
      </c>
      <c r="BM13" s="41">
        <v>4966</v>
      </c>
      <c r="BN13" s="41">
        <v>3027</v>
      </c>
      <c r="BO13" s="41">
        <v>2840</v>
      </c>
      <c r="BP13" s="41">
        <v>40718</v>
      </c>
      <c r="BQ13" s="41">
        <v>25497</v>
      </c>
      <c r="BR13" s="41" t="s">
        <v>50</v>
      </c>
      <c r="BS13" s="41">
        <v>4966</v>
      </c>
      <c r="BT13" s="41">
        <v>2878</v>
      </c>
      <c r="BU13" s="41">
        <v>2224</v>
      </c>
      <c r="BV13" s="41">
        <v>41003</v>
      </c>
      <c r="BW13" s="41">
        <v>24917</v>
      </c>
      <c r="BX13" s="41" t="s">
        <v>50</v>
      </c>
      <c r="BY13" s="41">
        <v>4844</v>
      </c>
      <c r="BZ13" s="41">
        <v>3056</v>
      </c>
      <c r="CA13" s="41">
        <v>2591</v>
      </c>
    </row>
    <row r="14" spans="1:79" ht="15.75" x14ac:dyDescent="0.25">
      <c r="A14" s="5" t="s">
        <v>32</v>
      </c>
      <c r="B14" s="41">
        <v>1031000</v>
      </c>
      <c r="C14" s="41">
        <v>17000</v>
      </c>
      <c r="D14" s="41" t="s">
        <v>50</v>
      </c>
      <c r="E14" s="41">
        <v>1003000</v>
      </c>
      <c r="F14" s="41">
        <v>5000</v>
      </c>
      <c r="G14" s="41">
        <v>5000</v>
      </c>
      <c r="H14" s="41">
        <v>1049441</v>
      </c>
      <c r="I14" s="41">
        <v>17020</v>
      </c>
      <c r="J14" s="41" t="s">
        <v>50</v>
      </c>
      <c r="K14" s="41">
        <v>1003363</v>
      </c>
      <c r="L14" s="41">
        <v>20947</v>
      </c>
      <c r="M14" s="41">
        <v>6702</v>
      </c>
      <c r="N14" s="41">
        <v>1259262</v>
      </c>
      <c r="O14" s="41">
        <v>151132</v>
      </c>
      <c r="P14" s="41" t="s">
        <v>50</v>
      </c>
      <c r="Q14" s="41">
        <v>1077129</v>
      </c>
      <c r="R14" s="41">
        <v>20314</v>
      </c>
      <c r="S14" s="41">
        <v>9077</v>
      </c>
      <c r="T14" s="41">
        <v>2315371</v>
      </c>
      <c r="U14" s="41">
        <v>285967</v>
      </c>
      <c r="V14" s="41" t="s">
        <v>50</v>
      </c>
      <c r="W14" s="41">
        <v>1647117</v>
      </c>
      <c r="X14" s="41">
        <v>34448</v>
      </c>
      <c r="Y14" s="41">
        <v>345629</v>
      </c>
      <c r="Z14" s="41">
        <v>2575259</v>
      </c>
      <c r="AA14" s="41">
        <v>293588</v>
      </c>
      <c r="AB14" s="41" t="s">
        <v>50</v>
      </c>
      <c r="AC14" s="41">
        <v>1861899</v>
      </c>
      <c r="AD14" s="41">
        <v>36214</v>
      </c>
      <c r="AE14" s="41">
        <v>380537</v>
      </c>
      <c r="AF14" s="41">
        <v>2615890</v>
      </c>
      <c r="AG14" s="41">
        <v>294527</v>
      </c>
      <c r="AH14" s="41" t="s">
        <v>50</v>
      </c>
      <c r="AI14" s="41">
        <v>1864685</v>
      </c>
      <c r="AJ14" s="41">
        <v>41035</v>
      </c>
      <c r="AK14" s="41">
        <v>412953</v>
      </c>
      <c r="AL14" s="41">
        <v>2694994</v>
      </c>
      <c r="AM14" s="41">
        <v>297762</v>
      </c>
      <c r="AN14" s="41" t="s">
        <v>50</v>
      </c>
      <c r="AO14" s="41">
        <v>1889487</v>
      </c>
      <c r="AP14" s="41">
        <v>41748</v>
      </c>
      <c r="AQ14" s="41">
        <v>462891</v>
      </c>
      <c r="AR14" s="41">
        <v>3097756</v>
      </c>
      <c r="AS14" s="41">
        <v>343312</v>
      </c>
      <c r="AT14" s="41" t="s">
        <v>50</v>
      </c>
      <c r="AU14" s="41">
        <v>1975087</v>
      </c>
      <c r="AV14" s="41">
        <v>48313</v>
      </c>
      <c r="AW14" s="41">
        <v>726924</v>
      </c>
      <c r="AX14" s="41">
        <v>2683265</v>
      </c>
      <c r="AY14" s="41">
        <v>388842</v>
      </c>
      <c r="AZ14" s="41" t="s">
        <v>50</v>
      </c>
      <c r="BA14" s="41">
        <v>1971413</v>
      </c>
      <c r="BB14" s="41">
        <v>44226</v>
      </c>
      <c r="BC14" s="41">
        <v>274442</v>
      </c>
      <c r="BD14" s="41">
        <v>2756788</v>
      </c>
      <c r="BE14" s="41">
        <v>386337</v>
      </c>
      <c r="BF14" s="41" t="s">
        <v>50</v>
      </c>
      <c r="BG14" s="41">
        <v>1976220</v>
      </c>
      <c r="BH14" s="41">
        <v>52124</v>
      </c>
      <c r="BI14" s="41">
        <v>334810</v>
      </c>
      <c r="BJ14" s="41">
        <v>2844391</v>
      </c>
      <c r="BK14" s="41">
        <v>386336</v>
      </c>
      <c r="BL14" s="41" t="s">
        <v>50</v>
      </c>
      <c r="BM14" s="41">
        <v>2011990</v>
      </c>
      <c r="BN14" s="41">
        <v>92829</v>
      </c>
      <c r="BO14" s="41">
        <v>345562</v>
      </c>
      <c r="BP14" s="41">
        <v>3134371</v>
      </c>
      <c r="BQ14" s="41">
        <v>544926</v>
      </c>
      <c r="BR14" s="41" t="s">
        <v>50</v>
      </c>
      <c r="BS14" s="41">
        <v>2009327</v>
      </c>
      <c r="BT14" s="41">
        <v>77683</v>
      </c>
      <c r="BU14" s="41">
        <v>494714</v>
      </c>
      <c r="BV14" s="41">
        <v>3191839</v>
      </c>
      <c r="BW14" s="41">
        <v>547096</v>
      </c>
      <c r="BX14" s="41" t="s">
        <v>50</v>
      </c>
      <c r="BY14" s="41">
        <v>2011268</v>
      </c>
      <c r="BZ14" s="41">
        <v>108127</v>
      </c>
      <c r="CA14" s="41">
        <v>516725</v>
      </c>
    </row>
    <row r="15" spans="1:79" ht="15.75" x14ac:dyDescent="0.25">
      <c r="A15" s="5" t="s">
        <v>33</v>
      </c>
      <c r="B15" s="41">
        <v>15000</v>
      </c>
      <c r="C15" s="41">
        <v>5000</v>
      </c>
      <c r="D15" s="41" t="s">
        <v>50</v>
      </c>
      <c r="E15" s="41" t="s">
        <v>50</v>
      </c>
      <c r="F15" s="41">
        <v>4000</v>
      </c>
      <c r="G15" s="41">
        <v>4000</v>
      </c>
      <c r="H15" s="41">
        <v>18018</v>
      </c>
      <c r="I15" s="41">
        <v>4927</v>
      </c>
      <c r="J15" s="41" t="s">
        <v>50</v>
      </c>
      <c r="K15" s="41" t="s">
        <v>50</v>
      </c>
      <c r="L15" s="41">
        <v>4287</v>
      </c>
      <c r="M15" s="41">
        <v>7489</v>
      </c>
      <c r="N15" s="41">
        <v>15437</v>
      </c>
      <c r="O15" s="41">
        <v>4927</v>
      </c>
      <c r="P15" s="41" t="s">
        <v>50</v>
      </c>
      <c r="Q15" s="41" t="s">
        <v>50</v>
      </c>
      <c r="R15" s="41">
        <v>3699</v>
      </c>
      <c r="S15" s="41">
        <v>6229</v>
      </c>
      <c r="T15" s="41">
        <v>31516</v>
      </c>
      <c r="U15" s="41">
        <v>8316</v>
      </c>
      <c r="V15" s="41" t="s">
        <v>50</v>
      </c>
      <c r="W15" s="41" t="s">
        <v>50</v>
      </c>
      <c r="X15" s="41">
        <v>6116</v>
      </c>
      <c r="Y15" s="41">
        <v>16473</v>
      </c>
      <c r="Z15" s="41">
        <v>24672</v>
      </c>
      <c r="AA15" s="41">
        <v>4927</v>
      </c>
      <c r="AB15" s="41" t="s">
        <v>50</v>
      </c>
      <c r="AC15" s="41" t="s">
        <v>50</v>
      </c>
      <c r="AD15" s="41">
        <v>2994</v>
      </c>
      <c r="AE15" s="41">
        <v>16417</v>
      </c>
      <c r="AF15" s="41">
        <v>38364</v>
      </c>
      <c r="AG15" s="41">
        <v>12354</v>
      </c>
      <c r="AH15" s="41" t="s">
        <v>50</v>
      </c>
      <c r="AI15" s="41" t="s">
        <v>50</v>
      </c>
      <c r="AJ15" s="41">
        <v>4824</v>
      </c>
      <c r="AK15" s="41">
        <v>20483</v>
      </c>
      <c r="AL15" s="41">
        <v>51161</v>
      </c>
      <c r="AM15" s="41">
        <v>18869</v>
      </c>
      <c r="AN15" s="41" t="s">
        <v>50</v>
      </c>
      <c r="AO15" s="41" t="s">
        <v>50</v>
      </c>
      <c r="AP15" s="41">
        <v>6442</v>
      </c>
      <c r="AQ15" s="41">
        <v>25021</v>
      </c>
      <c r="AR15" s="41">
        <v>79662</v>
      </c>
      <c r="AS15" s="41">
        <v>42603</v>
      </c>
      <c r="AT15" s="41" t="s">
        <v>50</v>
      </c>
      <c r="AU15" s="41" t="s">
        <v>50</v>
      </c>
      <c r="AV15" s="41">
        <v>6475</v>
      </c>
      <c r="AW15" s="41">
        <v>29056</v>
      </c>
      <c r="AX15" s="41">
        <v>93264</v>
      </c>
      <c r="AY15" s="41">
        <v>42641</v>
      </c>
      <c r="AZ15" s="41" t="s">
        <v>50</v>
      </c>
      <c r="BA15" s="41" t="s">
        <v>50</v>
      </c>
      <c r="BB15" s="41">
        <v>10683</v>
      </c>
      <c r="BC15" s="41">
        <v>38354</v>
      </c>
      <c r="BD15" s="41">
        <v>101138</v>
      </c>
      <c r="BE15" s="41">
        <v>42894</v>
      </c>
      <c r="BF15" s="41" t="s">
        <v>50</v>
      </c>
      <c r="BG15" s="41">
        <v>956</v>
      </c>
      <c r="BH15" s="41">
        <v>12738</v>
      </c>
      <c r="BI15" s="41">
        <v>42964</v>
      </c>
      <c r="BJ15" s="41">
        <v>109753</v>
      </c>
      <c r="BK15" s="41">
        <v>46475</v>
      </c>
      <c r="BL15" s="41" t="s">
        <v>50</v>
      </c>
      <c r="BM15" s="41" t="s">
        <v>50</v>
      </c>
      <c r="BN15" s="41">
        <v>12512</v>
      </c>
      <c r="BO15" s="41">
        <v>49155</v>
      </c>
      <c r="BP15" s="41">
        <v>118752</v>
      </c>
      <c r="BQ15" s="41">
        <v>46475</v>
      </c>
      <c r="BR15" s="41" t="s">
        <v>50</v>
      </c>
      <c r="BS15" s="41" t="s">
        <v>50</v>
      </c>
      <c r="BT15" s="41">
        <v>15064</v>
      </c>
      <c r="BU15" s="41">
        <v>55353</v>
      </c>
      <c r="BV15" s="41">
        <v>128478</v>
      </c>
      <c r="BW15" s="41">
        <v>46820</v>
      </c>
      <c r="BX15" s="41" t="s">
        <v>50</v>
      </c>
      <c r="BY15" s="41" t="s">
        <v>50</v>
      </c>
      <c r="BZ15" s="41">
        <v>17746</v>
      </c>
      <c r="CA15" s="41">
        <v>62052</v>
      </c>
    </row>
    <row r="16" spans="1:79" ht="47.25" x14ac:dyDescent="0.25">
      <c r="A16" s="5" t="s">
        <v>34</v>
      </c>
      <c r="B16" s="41">
        <v>8359000</v>
      </c>
      <c r="C16" s="41">
        <v>7014000</v>
      </c>
      <c r="D16" s="41">
        <v>6769000</v>
      </c>
      <c r="E16" s="41">
        <v>1176000</v>
      </c>
      <c r="F16" s="41">
        <v>100000</v>
      </c>
      <c r="G16" s="41">
        <v>36000</v>
      </c>
      <c r="H16" s="41">
        <v>10547897</v>
      </c>
      <c r="I16" s="41">
        <v>9085563</v>
      </c>
      <c r="J16" s="41">
        <v>8802563</v>
      </c>
      <c r="K16" s="41">
        <v>1328508</v>
      </c>
      <c r="L16" s="41">
        <v>93514</v>
      </c>
      <c r="M16" s="41">
        <v>30993</v>
      </c>
      <c r="N16" s="41">
        <v>3392543</v>
      </c>
      <c r="O16" s="41">
        <v>2790854</v>
      </c>
      <c r="P16" s="41">
        <v>2454671</v>
      </c>
      <c r="Q16" s="41">
        <v>387575</v>
      </c>
      <c r="R16" s="41">
        <v>142806</v>
      </c>
      <c r="S16" s="41">
        <v>70269</v>
      </c>
      <c r="T16" s="41">
        <v>4633078</v>
      </c>
      <c r="U16" s="41">
        <v>3789354</v>
      </c>
      <c r="V16" s="41">
        <v>3468302</v>
      </c>
      <c r="W16" s="41">
        <v>569326</v>
      </c>
      <c r="X16" s="41">
        <v>173754</v>
      </c>
      <c r="Y16" s="41">
        <v>76374</v>
      </c>
      <c r="Z16" s="41">
        <v>1008582</v>
      </c>
      <c r="AA16" s="41">
        <v>260560</v>
      </c>
      <c r="AB16" s="41">
        <v>133241</v>
      </c>
      <c r="AC16" s="41">
        <v>439209</v>
      </c>
      <c r="AD16" s="41">
        <v>222484</v>
      </c>
      <c r="AE16" s="41">
        <v>66035</v>
      </c>
      <c r="AF16" s="41">
        <v>1081363</v>
      </c>
      <c r="AG16" s="41">
        <v>260771</v>
      </c>
      <c r="AH16" s="41">
        <v>134256</v>
      </c>
      <c r="AI16" s="41">
        <v>467015</v>
      </c>
      <c r="AJ16" s="41">
        <v>232798</v>
      </c>
      <c r="AK16" s="41">
        <v>105588</v>
      </c>
      <c r="AL16" s="41">
        <v>1405973</v>
      </c>
      <c r="AM16" s="41">
        <v>560637</v>
      </c>
      <c r="AN16" s="41">
        <v>381094</v>
      </c>
      <c r="AO16" s="41">
        <v>470374</v>
      </c>
      <c r="AP16" s="41">
        <v>243578</v>
      </c>
      <c r="AQ16" s="41">
        <v>106619</v>
      </c>
      <c r="AR16" s="41">
        <v>1398055</v>
      </c>
      <c r="AS16" s="41">
        <v>390242</v>
      </c>
      <c r="AT16" s="41">
        <v>92503</v>
      </c>
      <c r="AU16" s="41">
        <v>501460</v>
      </c>
      <c r="AV16" s="41">
        <v>354264</v>
      </c>
      <c r="AW16" s="41">
        <v>126672</v>
      </c>
      <c r="AX16" s="41">
        <v>1107016</v>
      </c>
      <c r="AY16" s="41">
        <v>401181</v>
      </c>
      <c r="AZ16" s="41">
        <v>95006</v>
      </c>
      <c r="BA16" s="41">
        <v>153243</v>
      </c>
      <c r="BB16" s="41">
        <v>395689</v>
      </c>
      <c r="BC16" s="41">
        <v>118122</v>
      </c>
      <c r="BD16" s="41">
        <v>1517437</v>
      </c>
      <c r="BE16" s="41">
        <v>632725</v>
      </c>
      <c r="BF16" s="41">
        <v>85746</v>
      </c>
      <c r="BG16" s="41">
        <v>161527</v>
      </c>
      <c r="BH16" s="41">
        <v>500279</v>
      </c>
      <c r="BI16" s="41">
        <v>143303</v>
      </c>
      <c r="BJ16" s="41">
        <v>1802892</v>
      </c>
      <c r="BK16" s="41">
        <v>870715</v>
      </c>
      <c r="BL16" s="41">
        <v>321174</v>
      </c>
      <c r="BM16" s="41">
        <v>182353</v>
      </c>
      <c r="BN16" s="41">
        <v>527253</v>
      </c>
      <c r="BO16" s="41">
        <v>134016</v>
      </c>
      <c r="BP16" s="41">
        <v>2134517</v>
      </c>
      <c r="BQ16" s="41">
        <v>1070518</v>
      </c>
      <c r="BR16" s="41">
        <v>375114</v>
      </c>
      <c r="BS16" s="41">
        <v>196660</v>
      </c>
      <c r="BT16" s="41">
        <v>577690</v>
      </c>
      <c r="BU16" s="41">
        <v>190663</v>
      </c>
      <c r="BV16" s="41">
        <v>2195491</v>
      </c>
      <c r="BW16" s="41">
        <v>1054331</v>
      </c>
      <c r="BX16" s="41">
        <v>246075</v>
      </c>
      <c r="BY16" s="41">
        <v>197776</v>
      </c>
      <c r="BZ16" s="41">
        <v>643708</v>
      </c>
      <c r="CA16" s="41">
        <v>195232</v>
      </c>
    </row>
    <row r="17" spans="1:79" ht="63" x14ac:dyDescent="0.25">
      <c r="A17" s="5" t="s">
        <v>35</v>
      </c>
      <c r="B17" s="41">
        <v>33688000</v>
      </c>
      <c r="C17" s="41">
        <v>16186000</v>
      </c>
      <c r="D17" s="41">
        <v>4109000</v>
      </c>
      <c r="E17" s="41">
        <v>14870000</v>
      </c>
      <c r="F17" s="41">
        <v>1474000</v>
      </c>
      <c r="G17" s="41">
        <v>522000</v>
      </c>
      <c r="H17" s="41">
        <v>31805483</v>
      </c>
      <c r="I17" s="41">
        <v>13413219</v>
      </c>
      <c r="J17" s="41">
        <v>349319</v>
      </c>
      <c r="K17" s="41">
        <v>14854217</v>
      </c>
      <c r="L17" s="41">
        <v>1918942</v>
      </c>
      <c r="M17" s="41">
        <v>735211</v>
      </c>
      <c r="N17" s="41">
        <v>38755224</v>
      </c>
      <c r="O17" s="41">
        <v>19335793</v>
      </c>
      <c r="P17" s="41">
        <v>4903224</v>
      </c>
      <c r="Q17" s="41">
        <v>15939084</v>
      </c>
      <c r="R17" s="41">
        <v>2975190</v>
      </c>
      <c r="S17" s="41">
        <v>1269502</v>
      </c>
      <c r="T17" s="41">
        <v>53987369</v>
      </c>
      <c r="U17" s="41">
        <v>22260360</v>
      </c>
      <c r="V17" s="41">
        <v>713402</v>
      </c>
      <c r="W17" s="41">
        <v>23891881</v>
      </c>
      <c r="X17" s="41">
        <v>4241233</v>
      </c>
      <c r="Y17" s="41">
        <v>2066278</v>
      </c>
      <c r="Z17" s="41">
        <v>64847893</v>
      </c>
      <c r="AA17" s="41">
        <v>27859931</v>
      </c>
      <c r="AB17" s="41">
        <v>5556691</v>
      </c>
      <c r="AC17" s="41">
        <v>28084939</v>
      </c>
      <c r="AD17" s="41">
        <v>5118455</v>
      </c>
      <c r="AE17" s="41">
        <v>1930864</v>
      </c>
      <c r="AF17" s="41">
        <v>66879484</v>
      </c>
      <c r="AG17" s="41">
        <v>27384358</v>
      </c>
      <c r="AH17" s="41">
        <v>4985391</v>
      </c>
      <c r="AI17" s="41">
        <v>30230519</v>
      </c>
      <c r="AJ17" s="41">
        <v>5533090</v>
      </c>
      <c r="AK17" s="41">
        <v>2203106</v>
      </c>
      <c r="AL17" s="41">
        <v>73167469</v>
      </c>
      <c r="AM17" s="41">
        <v>27474860</v>
      </c>
      <c r="AN17" s="41">
        <v>3686150</v>
      </c>
      <c r="AO17" s="41">
        <v>35613082</v>
      </c>
      <c r="AP17" s="41">
        <v>5725719</v>
      </c>
      <c r="AQ17" s="41">
        <v>2694803</v>
      </c>
      <c r="AR17" s="41">
        <v>89872529</v>
      </c>
      <c r="AS17" s="41">
        <v>32724270</v>
      </c>
      <c r="AT17" s="41">
        <v>6208564</v>
      </c>
      <c r="AU17" s="41">
        <v>45288997</v>
      </c>
      <c r="AV17" s="41">
        <v>6861613</v>
      </c>
      <c r="AW17" s="41">
        <v>3210015</v>
      </c>
      <c r="AX17" s="41">
        <v>106725685</v>
      </c>
      <c r="AY17" s="41">
        <v>34463666</v>
      </c>
      <c r="AZ17" s="41">
        <v>6553148</v>
      </c>
      <c r="BA17" s="41">
        <v>57874389</v>
      </c>
      <c r="BB17" s="41">
        <v>9257641</v>
      </c>
      <c r="BC17" s="41">
        <v>3356918</v>
      </c>
      <c r="BD17" s="41">
        <v>116041474</v>
      </c>
      <c r="BE17" s="41">
        <v>37347897</v>
      </c>
      <c r="BF17" s="41">
        <v>7235166</v>
      </c>
      <c r="BG17" s="41">
        <v>53548020</v>
      </c>
      <c r="BH17" s="41">
        <v>19678155</v>
      </c>
      <c r="BI17" s="41">
        <v>3465350</v>
      </c>
      <c r="BJ17" s="41">
        <v>120072531</v>
      </c>
      <c r="BK17" s="41">
        <v>35562124</v>
      </c>
      <c r="BL17" s="41">
        <v>4067007</v>
      </c>
      <c r="BM17" s="41">
        <v>58575849</v>
      </c>
      <c r="BN17" s="41">
        <v>20120037</v>
      </c>
      <c r="BO17" s="41">
        <v>3460778</v>
      </c>
      <c r="BP17" s="41">
        <v>126023200</v>
      </c>
      <c r="BQ17" s="41">
        <v>33688838</v>
      </c>
      <c r="BR17" s="41">
        <v>3888848</v>
      </c>
      <c r="BS17" s="41">
        <v>65929840</v>
      </c>
      <c r="BT17" s="41">
        <v>20328233</v>
      </c>
      <c r="BU17" s="41">
        <v>3613204</v>
      </c>
      <c r="BV17" s="41">
        <v>137196321</v>
      </c>
      <c r="BW17" s="41">
        <v>35031370</v>
      </c>
      <c r="BX17" s="41">
        <v>3924756</v>
      </c>
      <c r="BY17" s="41">
        <v>86102026</v>
      </c>
      <c r="BZ17" s="41">
        <v>9754116</v>
      </c>
      <c r="CA17" s="41">
        <v>3691407</v>
      </c>
    </row>
    <row r="18" spans="1:79" ht="15.75" x14ac:dyDescent="0.25">
      <c r="A18" s="5" t="s">
        <v>36</v>
      </c>
      <c r="B18" s="41">
        <v>5741000</v>
      </c>
      <c r="C18" s="41">
        <v>4436000</v>
      </c>
      <c r="D18" s="41">
        <v>707000</v>
      </c>
      <c r="E18" s="41">
        <v>111000</v>
      </c>
      <c r="F18" s="41">
        <v>836000</v>
      </c>
      <c r="G18" s="41">
        <v>162000</v>
      </c>
      <c r="H18" s="41">
        <v>5837334</v>
      </c>
      <c r="I18" s="41">
        <v>4317912</v>
      </c>
      <c r="J18" s="41">
        <v>785985</v>
      </c>
      <c r="K18" s="41">
        <v>116897</v>
      </c>
      <c r="L18" s="41">
        <v>878691</v>
      </c>
      <c r="M18" s="41">
        <v>177683</v>
      </c>
      <c r="N18" s="41">
        <v>5999044</v>
      </c>
      <c r="O18" s="41">
        <v>4347012</v>
      </c>
      <c r="P18" s="41">
        <v>828613</v>
      </c>
      <c r="Q18" s="41">
        <v>126706</v>
      </c>
      <c r="R18" s="41">
        <v>1017732</v>
      </c>
      <c r="S18" s="41">
        <v>196236</v>
      </c>
      <c r="T18" s="41">
        <v>8985437</v>
      </c>
      <c r="U18" s="41">
        <v>6288063</v>
      </c>
      <c r="V18" s="41">
        <v>1096518</v>
      </c>
      <c r="W18" s="41">
        <v>218703</v>
      </c>
      <c r="X18" s="41">
        <v>1584153</v>
      </c>
      <c r="Y18" s="41">
        <v>268297</v>
      </c>
      <c r="Z18" s="41">
        <v>10729484</v>
      </c>
      <c r="AA18" s="41">
        <v>7491559</v>
      </c>
      <c r="AB18" s="41">
        <v>1064526</v>
      </c>
      <c r="AC18" s="41">
        <v>254174</v>
      </c>
      <c r="AD18" s="41">
        <v>2076640</v>
      </c>
      <c r="AE18" s="41">
        <v>304171</v>
      </c>
      <c r="AF18" s="41">
        <v>11153096</v>
      </c>
      <c r="AG18" s="41">
        <v>7690643</v>
      </c>
      <c r="AH18" s="41">
        <v>1245858</v>
      </c>
      <c r="AI18" s="41">
        <v>384809</v>
      </c>
      <c r="AJ18" s="41">
        <v>2210333</v>
      </c>
      <c r="AK18" s="41">
        <v>325550</v>
      </c>
      <c r="AL18" s="41">
        <v>12638673</v>
      </c>
      <c r="AM18" s="41">
        <v>8676687</v>
      </c>
      <c r="AN18" s="41">
        <v>2027669</v>
      </c>
      <c r="AO18" s="41">
        <v>388430</v>
      </c>
      <c r="AP18" s="41">
        <v>2628061</v>
      </c>
      <c r="AQ18" s="41">
        <v>344960</v>
      </c>
      <c r="AR18" s="41">
        <v>13548310</v>
      </c>
      <c r="AS18" s="41">
        <v>9168456</v>
      </c>
      <c r="AT18" s="41">
        <v>2241613</v>
      </c>
      <c r="AU18" s="41">
        <v>427548</v>
      </c>
      <c r="AV18" s="41">
        <v>2906783</v>
      </c>
      <c r="AW18" s="41">
        <v>379386</v>
      </c>
      <c r="AX18" s="41">
        <v>17569369</v>
      </c>
      <c r="AY18" s="41">
        <v>11672000</v>
      </c>
      <c r="AZ18" s="41">
        <v>2115077</v>
      </c>
      <c r="BA18" s="41">
        <v>465295</v>
      </c>
      <c r="BB18" s="41">
        <v>3964576</v>
      </c>
      <c r="BC18" s="41">
        <v>545271</v>
      </c>
      <c r="BD18" s="41">
        <v>19534153</v>
      </c>
      <c r="BE18" s="41">
        <v>12808181</v>
      </c>
      <c r="BF18" s="41">
        <v>2168894</v>
      </c>
      <c r="BG18" s="41">
        <v>553380</v>
      </c>
      <c r="BH18" s="41">
        <v>4459026</v>
      </c>
      <c r="BI18" s="41">
        <v>601695</v>
      </c>
      <c r="BJ18" s="41">
        <v>21191125</v>
      </c>
      <c r="BK18" s="41">
        <v>13728067</v>
      </c>
      <c r="BL18" s="41">
        <v>2724907</v>
      </c>
      <c r="BM18" s="41">
        <v>575833</v>
      </c>
      <c r="BN18" s="41">
        <v>5076752</v>
      </c>
      <c r="BO18" s="41">
        <v>604351</v>
      </c>
      <c r="BP18" s="41">
        <v>22645297</v>
      </c>
      <c r="BQ18" s="41">
        <v>14665306</v>
      </c>
      <c r="BR18" s="41">
        <v>2726873</v>
      </c>
      <c r="BS18" s="41">
        <v>632049</v>
      </c>
      <c r="BT18" s="41">
        <v>5363018</v>
      </c>
      <c r="BU18" s="41">
        <v>643378</v>
      </c>
      <c r="BV18" s="41">
        <v>23803001</v>
      </c>
      <c r="BW18" s="41">
        <v>15585763</v>
      </c>
      <c r="BX18" s="41">
        <v>2699461</v>
      </c>
      <c r="BY18" s="41">
        <v>771926</v>
      </c>
      <c r="BZ18" s="41">
        <v>5443379</v>
      </c>
      <c r="CA18" s="41">
        <v>669861</v>
      </c>
    </row>
    <row r="19" spans="1:79" ht="47.25" x14ac:dyDescent="0.25">
      <c r="A19" s="5" t="s">
        <v>37</v>
      </c>
      <c r="B19" s="41">
        <v>5837000</v>
      </c>
      <c r="C19" s="41">
        <v>3593000</v>
      </c>
      <c r="D19" s="41">
        <v>129000</v>
      </c>
      <c r="E19" s="41">
        <v>125000</v>
      </c>
      <c r="F19" s="41">
        <v>1791000</v>
      </c>
      <c r="G19" s="41">
        <v>232000</v>
      </c>
      <c r="H19" s="41">
        <v>6624942</v>
      </c>
      <c r="I19" s="41">
        <v>4036591</v>
      </c>
      <c r="J19" s="41">
        <v>152284</v>
      </c>
      <c r="K19" s="41">
        <v>141487</v>
      </c>
      <c r="L19" s="41">
        <v>2044452</v>
      </c>
      <c r="M19" s="41">
        <v>249285</v>
      </c>
      <c r="N19" s="41">
        <v>8244036</v>
      </c>
      <c r="O19" s="41">
        <v>5855764</v>
      </c>
      <c r="P19" s="41">
        <v>218588</v>
      </c>
      <c r="Q19" s="41">
        <v>194833</v>
      </c>
      <c r="R19" s="41">
        <v>2928538</v>
      </c>
      <c r="S19" s="41">
        <v>372155</v>
      </c>
      <c r="T19" s="41">
        <v>11539809</v>
      </c>
      <c r="U19" s="41">
        <v>6786054</v>
      </c>
      <c r="V19" s="41">
        <v>350468</v>
      </c>
      <c r="W19" s="41">
        <v>268270</v>
      </c>
      <c r="X19" s="41">
        <v>3692832</v>
      </c>
      <c r="Y19" s="41">
        <v>490947</v>
      </c>
      <c r="Z19" s="41">
        <v>13187993</v>
      </c>
      <c r="AA19" s="41">
        <v>7087359</v>
      </c>
      <c r="AB19" s="41">
        <v>382854</v>
      </c>
      <c r="AC19" s="41">
        <v>255214</v>
      </c>
      <c r="AD19" s="41">
        <v>4888994</v>
      </c>
      <c r="AE19" s="41">
        <v>507628</v>
      </c>
      <c r="AF19" s="41">
        <v>14312452</v>
      </c>
      <c r="AG19" s="41">
        <v>7560401</v>
      </c>
      <c r="AH19" s="41">
        <v>380978</v>
      </c>
      <c r="AI19" s="41">
        <v>301633</v>
      </c>
      <c r="AJ19" s="41">
        <v>5596330</v>
      </c>
      <c r="AK19" s="41">
        <v>504539</v>
      </c>
      <c r="AL19" s="41">
        <v>14811986</v>
      </c>
      <c r="AM19" s="41">
        <v>7765688</v>
      </c>
      <c r="AN19" s="41">
        <v>377891</v>
      </c>
      <c r="AO19" s="41">
        <v>322245</v>
      </c>
      <c r="AP19" s="41">
        <v>5826578</v>
      </c>
      <c r="AQ19" s="41">
        <v>525355</v>
      </c>
      <c r="AR19" s="41">
        <v>16500789</v>
      </c>
      <c r="AS19" s="41">
        <v>8346558</v>
      </c>
      <c r="AT19" s="41">
        <v>418272</v>
      </c>
      <c r="AU19" s="41">
        <v>353006</v>
      </c>
      <c r="AV19" s="41">
        <v>6731065</v>
      </c>
      <c r="AW19" s="41">
        <v>651784</v>
      </c>
      <c r="AX19" s="41">
        <v>17905083</v>
      </c>
      <c r="AY19" s="41">
        <v>8490975</v>
      </c>
      <c r="AZ19" s="41">
        <v>432746</v>
      </c>
      <c r="BA19" s="41">
        <v>385051</v>
      </c>
      <c r="BB19" s="41">
        <v>7668851</v>
      </c>
      <c r="BC19" s="41">
        <v>853668</v>
      </c>
      <c r="BD19" s="41">
        <v>19428857</v>
      </c>
      <c r="BE19" s="41">
        <v>9171422</v>
      </c>
      <c r="BF19" s="41">
        <v>489124</v>
      </c>
      <c r="BG19" s="41">
        <v>419388</v>
      </c>
      <c r="BH19" s="41">
        <v>8326700</v>
      </c>
      <c r="BI19" s="41">
        <v>908214</v>
      </c>
      <c r="BJ19" s="41">
        <v>20471802</v>
      </c>
      <c r="BK19" s="41">
        <v>9653874</v>
      </c>
      <c r="BL19" s="41">
        <v>583131</v>
      </c>
      <c r="BM19" s="41">
        <v>429430</v>
      </c>
      <c r="BN19" s="41">
        <v>8766021</v>
      </c>
      <c r="BO19" s="41">
        <v>934108</v>
      </c>
      <c r="BP19" s="41">
        <v>21851667</v>
      </c>
      <c r="BQ19" s="41">
        <v>10285296</v>
      </c>
      <c r="BR19" s="41">
        <v>582744</v>
      </c>
      <c r="BS19" s="41">
        <v>449843</v>
      </c>
      <c r="BT19" s="41">
        <v>9512481</v>
      </c>
      <c r="BU19" s="41">
        <v>942598</v>
      </c>
      <c r="BV19" s="41">
        <v>24031685</v>
      </c>
      <c r="BW19" s="41">
        <v>11599743</v>
      </c>
      <c r="BX19" s="41">
        <v>745235</v>
      </c>
      <c r="BY19" s="41">
        <v>447325</v>
      </c>
      <c r="BZ19" s="41">
        <v>10223019</v>
      </c>
      <c r="CA19" s="41">
        <v>1036031</v>
      </c>
    </row>
    <row r="20" spans="1:79" ht="47.25" x14ac:dyDescent="0.25">
      <c r="A20" s="5" t="s">
        <v>38</v>
      </c>
      <c r="B20" s="41">
        <v>1507000</v>
      </c>
      <c r="C20" s="41">
        <v>548000</v>
      </c>
      <c r="D20" s="41">
        <v>1000</v>
      </c>
      <c r="E20" s="41">
        <v>744000</v>
      </c>
      <c r="F20" s="41">
        <v>94000</v>
      </c>
      <c r="G20" s="41">
        <v>53000</v>
      </c>
      <c r="H20" s="41">
        <v>1663016</v>
      </c>
      <c r="I20" s="41">
        <v>589684</v>
      </c>
      <c r="J20" s="41">
        <v>724</v>
      </c>
      <c r="K20" s="41">
        <v>839826</v>
      </c>
      <c r="L20" s="41">
        <v>110290</v>
      </c>
      <c r="M20" s="41">
        <v>55399</v>
      </c>
      <c r="N20" s="41">
        <v>2045728</v>
      </c>
      <c r="O20" s="41">
        <v>833697</v>
      </c>
      <c r="P20" s="41">
        <v>1690</v>
      </c>
      <c r="Q20" s="41">
        <v>765963</v>
      </c>
      <c r="R20" s="41">
        <v>204810</v>
      </c>
      <c r="S20" s="41">
        <v>58236</v>
      </c>
      <c r="T20" s="41">
        <v>3612171</v>
      </c>
      <c r="U20" s="41">
        <v>1210306</v>
      </c>
      <c r="V20" s="41">
        <v>8854</v>
      </c>
      <c r="W20" s="41">
        <v>1540475</v>
      </c>
      <c r="X20" s="41">
        <v>404131</v>
      </c>
      <c r="Y20" s="41">
        <v>81621</v>
      </c>
      <c r="Z20" s="41">
        <v>4675732</v>
      </c>
      <c r="AA20" s="41">
        <v>1515540</v>
      </c>
      <c r="AB20" s="41">
        <v>6402</v>
      </c>
      <c r="AC20" s="41">
        <v>2055674</v>
      </c>
      <c r="AD20" s="41">
        <v>485767</v>
      </c>
      <c r="AE20" s="41">
        <v>100023</v>
      </c>
      <c r="AF20" s="41">
        <v>6112618</v>
      </c>
      <c r="AG20" s="41">
        <v>2063462</v>
      </c>
      <c r="AH20" s="41">
        <v>12797</v>
      </c>
      <c r="AI20" s="41">
        <v>2656536</v>
      </c>
      <c r="AJ20" s="41">
        <v>544874</v>
      </c>
      <c r="AK20" s="41">
        <v>145418</v>
      </c>
      <c r="AL20" s="41">
        <v>6513938</v>
      </c>
      <c r="AM20" s="41">
        <v>2306449</v>
      </c>
      <c r="AN20" s="41">
        <v>10974</v>
      </c>
      <c r="AO20" s="41">
        <v>3010617</v>
      </c>
      <c r="AP20" s="41">
        <v>605649</v>
      </c>
      <c r="AQ20" s="41">
        <v>157686</v>
      </c>
      <c r="AR20" s="41">
        <v>7189081</v>
      </c>
      <c r="AS20" s="41">
        <v>2329411</v>
      </c>
      <c r="AT20" s="41">
        <v>10974</v>
      </c>
      <c r="AU20" s="41">
        <v>3328189</v>
      </c>
      <c r="AV20" s="41">
        <v>850702</v>
      </c>
      <c r="AW20" s="41">
        <v>166595</v>
      </c>
      <c r="AX20" s="41">
        <v>6115406</v>
      </c>
      <c r="AY20" s="41">
        <v>3542705</v>
      </c>
      <c r="AZ20" s="41">
        <v>19819</v>
      </c>
      <c r="BA20" s="41">
        <v>922545</v>
      </c>
      <c r="BB20" s="41">
        <v>947491</v>
      </c>
      <c r="BC20" s="41">
        <v>217606</v>
      </c>
      <c r="BD20" s="41">
        <v>7600079</v>
      </c>
      <c r="BE20" s="41">
        <v>4358738</v>
      </c>
      <c r="BF20" s="41">
        <v>15257</v>
      </c>
      <c r="BG20" s="41">
        <v>1170268</v>
      </c>
      <c r="BH20" s="41">
        <v>1151517</v>
      </c>
      <c r="BI20" s="41">
        <v>244247</v>
      </c>
      <c r="BJ20" s="41">
        <v>8453636</v>
      </c>
      <c r="BK20" s="41">
        <v>4793264</v>
      </c>
      <c r="BL20" s="41">
        <v>15257</v>
      </c>
      <c r="BM20" s="41">
        <v>1239516</v>
      </c>
      <c r="BN20" s="41">
        <v>1327027</v>
      </c>
      <c r="BO20" s="41">
        <v>289226</v>
      </c>
      <c r="BP20" s="41">
        <v>8710872</v>
      </c>
      <c r="BQ20" s="41">
        <v>4893059</v>
      </c>
      <c r="BR20" s="41">
        <v>15257</v>
      </c>
      <c r="BS20" s="41">
        <v>1310914</v>
      </c>
      <c r="BT20" s="41">
        <v>1373169</v>
      </c>
      <c r="BU20" s="41">
        <v>297332</v>
      </c>
      <c r="BV20" s="41">
        <v>9632364</v>
      </c>
      <c r="BW20" s="41">
        <v>5501244</v>
      </c>
      <c r="BX20" s="41">
        <v>15193</v>
      </c>
      <c r="BY20" s="41">
        <v>1403714</v>
      </c>
      <c r="BZ20" s="41">
        <v>1494587</v>
      </c>
      <c r="CA20" s="41">
        <v>353772</v>
      </c>
    </row>
    <row r="21" spans="1:79" s="7" customFormat="1" ht="31.5" x14ac:dyDescent="0.25">
      <c r="A21" s="5" t="s">
        <v>79</v>
      </c>
      <c r="B21" s="53" t="s">
        <v>50</v>
      </c>
      <c r="C21" s="53" t="s">
        <v>50</v>
      </c>
      <c r="D21" s="53" t="s">
        <v>50</v>
      </c>
      <c r="E21" s="53" t="s">
        <v>50</v>
      </c>
      <c r="F21" s="53" t="s">
        <v>50</v>
      </c>
      <c r="G21" s="53" t="s">
        <v>50</v>
      </c>
      <c r="H21" s="53" t="s">
        <v>50</v>
      </c>
      <c r="I21" s="53" t="s">
        <v>50</v>
      </c>
      <c r="J21" s="53" t="s">
        <v>50</v>
      </c>
      <c r="K21" s="53" t="s">
        <v>50</v>
      </c>
      <c r="L21" s="53" t="s">
        <v>50</v>
      </c>
      <c r="M21" s="53" t="s">
        <v>50</v>
      </c>
      <c r="N21" s="53" t="s">
        <v>50</v>
      </c>
      <c r="O21" s="53" t="s">
        <v>50</v>
      </c>
      <c r="P21" s="53" t="s">
        <v>50</v>
      </c>
      <c r="Q21" s="53" t="s">
        <v>50</v>
      </c>
      <c r="R21" s="53" t="s">
        <v>50</v>
      </c>
      <c r="S21" s="53" t="s">
        <v>50</v>
      </c>
      <c r="T21" s="53" t="s">
        <v>50</v>
      </c>
      <c r="U21" s="53" t="s">
        <v>50</v>
      </c>
      <c r="V21" s="53" t="s">
        <v>50</v>
      </c>
      <c r="W21" s="53" t="s">
        <v>50</v>
      </c>
      <c r="X21" s="53" t="s">
        <v>50</v>
      </c>
      <c r="Y21" s="53" t="s">
        <v>50</v>
      </c>
      <c r="Z21" s="53" t="s">
        <v>50</v>
      </c>
      <c r="AA21" s="53" t="s">
        <v>50</v>
      </c>
      <c r="AB21" s="53" t="s">
        <v>50</v>
      </c>
      <c r="AC21" s="53" t="s">
        <v>50</v>
      </c>
      <c r="AD21" s="53" t="s">
        <v>50</v>
      </c>
      <c r="AE21" s="53" t="s">
        <v>50</v>
      </c>
      <c r="AF21" s="53" t="s">
        <v>50</v>
      </c>
      <c r="AG21" s="53" t="s">
        <v>50</v>
      </c>
      <c r="AH21" s="53" t="s">
        <v>50</v>
      </c>
      <c r="AI21" s="53" t="s">
        <v>50</v>
      </c>
      <c r="AJ21" s="53" t="s">
        <v>50</v>
      </c>
      <c r="AK21" s="53" t="s">
        <v>50</v>
      </c>
      <c r="AL21" s="53" t="s">
        <v>50</v>
      </c>
      <c r="AM21" s="53" t="s">
        <v>50</v>
      </c>
      <c r="AN21" s="53" t="s">
        <v>50</v>
      </c>
      <c r="AO21" s="53" t="s">
        <v>50</v>
      </c>
      <c r="AP21" s="53" t="s">
        <v>50</v>
      </c>
      <c r="AQ21" s="53" t="s">
        <v>50</v>
      </c>
      <c r="AR21" s="53" t="s">
        <v>50</v>
      </c>
      <c r="AS21" s="53" t="s">
        <v>50</v>
      </c>
      <c r="AT21" s="53" t="s">
        <v>50</v>
      </c>
      <c r="AU21" s="53" t="s">
        <v>50</v>
      </c>
      <c r="AV21" s="53" t="s">
        <v>50</v>
      </c>
      <c r="AW21" s="53" t="s">
        <v>50</v>
      </c>
      <c r="AX21" s="53" t="s">
        <v>50</v>
      </c>
      <c r="AY21" s="53" t="s">
        <v>50</v>
      </c>
      <c r="AZ21" s="53" t="s">
        <v>50</v>
      </c>
      <c r="BA21" s="53" t="s">
        <v>50</v>
      </c>
      <c r="BB21" s="53" t="s">
        <v>50</v>
      </c>
      <c r="BC21" s="53" t="s">
        <v>50</v>
      </c>
      <c r="BD21" s="53" t="s">
        <v>50</v>
      </c>
      <c r="BE21" s="53" t="s">
        <v>50</v>
      </c>
      <c r="BF21" s="53" t="s">
        <v>50</v>
      </c>
      <c r="BG21" s="53" t="s">
        <v>50</v>
      </c>
      <c r="BH21" s="53" t="s">
        <v>50</v>
      </c>
      <c r="BI21" s="53" t="s">
        <v>50</v>
      </c>
      <c r="BJ21" s="53" t="s">
        <v>50</v>
      </c>
      <c r="BK21" s="53" t="s">
        <v>50</v>
      </c>
      <c r="BL21" s="53" t="s">
        <v>50</v>
      </c>
      <c r="BM21" s="53" t="s">
        <v>50</v>
      </c>
      <c r="BN21" s="53" t="s">
        <v>50</v>
      </c>
      <c r="BO21" s="53" t="s">
        <v>50</v>
      </c>
      <c r="BP21" s="53" t="s">
        <v>50</v>
      </c>
      <c r="BQ21" s="53" t="s">
        <v>50</v>
      </c>
      <c r="BR21" s="53" t="s">
        <v>50</v>
      </c>
      <c r="BS21" s="53" t="s">
        <v>50</v>
      </c>
      <c r="BT21" s="53" t="s">
        <v>50</v>
      </c>
      <c r="BU21" s="53" t="s">
        <v>50</v>
      </c>
      <c r="BV21" s="54" t="s">
        <v>50</v>
      </c>
      <c r="BW21" s="54" t="s">
        <v>50</v>
      </c>
      <c r="BX21" s="54" t="s">
        <v>50</v>
      </c>
      <c r="BY21" s="54" t="s">
        <v>50</v>
      </c>
      <c r="BZ21" s="54" t="s">
        <v>50</v>
      </c>
      <c r="CA21" s="54" t="s">
        <v>50</v>
      </c>
    </row>
  </sheetData>
  <mergeCells count="15">
    <mergeCell ref="A2:CA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  <mergeCell ref="BP3:BU3"/>
    <mergeCell ref="BV3:CA3"/>
  </mergeCells>
  <hyperlinks>
    <hyperlink ref="A1" location="Содержание!B5" display="К содержанию" xr:uid="{00000000-0004-0000-0500-000000000000}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V26"/>
  <sheetViews>
    <sheetView zoomScaleNormal="100" workbookViewId="0">
      <pane xSplit="1" ySplit="4" topLeftCell="AJ14" activePane="bottomRight" state="frozen"/>
      <selection pane="topRight" activeCell="AJ1" sqref="AJ1"/>
      <selection pane="bottomLeft" activeCell="A14" sqref="A14"/>
      <selection pane="bottomRight"/>
    </sheetView>
  </sheetViews>
  <sheetFormatPr defaultColWidth="8.7109375" defaultRowHeight="15.75" x14ac:dyDescent="0.25"/>
  <cols>
    <col min="1" max="1" width="35.7109375" style="55" customWidth="1"/>
    <col min="2" max="3" width="17.28515625" customWidth="1"/>
    <col min="4" max="7" width="16" customWidth="1"/>
    <col min="8" max="9" width="17.28515625" customWidth="1"/>
    <col min="10" max="10" width="16" customWidth="1"/>
    <col min="11" max="11" width="17.28515625" customWidth="1"/>
    <col min="12" max="13" width="16" customWidth="1"/>
    <col min="14" max="15" width="17.28515625" customWidth="1"/>
    <col min="16" max="16" width="16" customWidth="1"/>
    <col min="17" max="17" width="17.28515625" customWidth="1"/>
    <col min="18" max="19" width="16" customWidth="1"/>
    <col min="20" max="21" width="17.28515625" customWidth="1"/>
    <col min="22" max="22" width="16" customWidth="1"/>
    <col min="23" max="23" width="17.28515625" customWidth="1"/>
    <col min="24" max="25" width="16" customWidth="1"/>
    <col min="26" max="26" width="17.28515625" customWidth="1"/>
    <col min="27" max="27" width="17.140625" customWidth="1"/>
    <col min="28" max="28" width="16.7109375" customWidth="1"/>
    <col min="29" max="29" width="17.140625" customWidth="1"/>
    <col min="30" max="31" width="16.7109375" customWidth="1"/>
    <col min="32" max="32" width="13.7109375" customWidth="1"/>
    <col min="33" max="33" width="17.28515625" customWidth="1"/>
    <col min="34" max="35" width="15.42578125" customWidth="1"/>
    <col min="36" max="36" width="17.140625" customWidth="1"/>
    <col min="37" max="37" width="14.85546875" customWidth="1"/>
    <col min="38" max="38" width="13.7109375" customWidth="1"/>
    <col min="39" max="39" width="17.28515625" customWidth="1"/>
    <col min="40" max="41" width="15.42578125" customWidth="1"/>
    <col min="42" max="42" width="17.140625" customWidth="1"/>
    <col min="43" max="43" width="14.85546875" customWidth="1"/>
  </cols>
  <sheetData>
    <row r="1" spans="1:48" ht="32.25" customHeight="1" x14ac:dyDescent="0.25">
      <c r="A1" s="3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 spans="1:48" s="7" customFormat="1" ht="23.25" customHeight="1" x14ac:dyDescent="0.25">
      <c r="A2" s="73" t="s">
        <v>80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48" s="7" customFormat="1" x14ac:dyDescent="0.25">
      <c r="A3" s="68"/>
      <c r="B3" s="65">
        <v>2017</v>
      </c>
      <c r="C3" s="65"/>
      <c r="D3" s="65"/>
      <c r="E3" s="65"/>
      <c r="F3" s="65"/>
      <c r="G3" s="65"/>
      <c r="H3" s="65">
        <v>2018</v>
      </c>
      <c r="I3" s="65"/>
      <c r="J3" s="65"/>
      <c r="K3" s="65"/>
      <c r="L3" s="65"/>
      <c r="M3" s="65"/>
      <c r="N3" s="65">
        <v>2019</v>
      </c>
      <c r="O3" s="65"/>
      <c r="P3" s="65"/>
      <c r="Q3" s="65"/>
      <c r="R3" s="65"/>
      <c r="S3" s="65"/>
      <c r="T3" s="65">
        <v>2020</v>
      </c>
      <c r="U3" s="65"/>
      <c r="V3" s="65"/>
      <c r="W3" s="65"/>
      <c r="X3" s="65"/>
      <c r="Y3" s="65"/>
      <c r="Z3" s="65">
        <v>2021</v>
      </c>
      <c r="AA3" s="65"/>
      <c r="AB3" s="65"/>
      <c r="AC3" s="65"/>
      <c r="AD3" s="65"/>
      <c r="AE3" s="65"/>
      <c r="AF3" s="65">
        <v>2022</v>
      </c>
      <c r="AG3" s="65"/>
      <c r="AH3" s="65"/>
      <c r="AI3" s="65"/>
      <c r="AJ3" s="65"/>
      <c r="AK3" s="65"/>
      <c r="AL3" s="65">
        <v>2023</v>
      </c>
      <c r="AM3" s="65"/>
      <c r="AN3" s="65"/>
      <c r="AO3" s="65"/>
      <c r="AP3" s="65"/>
      <c r="AQ3" s="65"/>
    </row>
    <row r="4" spans="1:48" s="7" customFormat="1" ht="47.25" x14ac:dyDescent="0.25">
      <c r="A4" s="68"/>
      <c r="B4" s="4" t="s">
        <v>42</v>
      </c>
      <c r="C4" s="4" t="s">
        <v>72</v>
      </c>
      <c r="D4" s="4" t="s">
        <v>73</v>
      </c>
      <c r="E4" s="4" t="s">
        <v>44</v>
      </c>
      <c r="F4" s="4" t="s">
        <v>45</v>
      </c>
      <c r="G4" s="4" t="s">
        <v>46</v>
      </c>
      <c r="H4" s="4" t="s">
        <v>42</v>
      </c>
      <c r="I4" s="4" t="s">
        <v>72</v>
      </c>
      <c r="J4" s="4" t="s">
        <v>73</v>
      </c>
      <c r="K4" s="4" t="s">
        <v>44</v>
      </c>
      <c r="L4" s="4" t="s">
        <v>45</v>
      </c>
      <c r="M4" s="4" t="s">
        <v>46</v>
      </c>
      <c r="N4" s="4" t="s">
        <v>42</v>
      </c>
      <c r="O4" s="4" t="s">
        <v>72</v>
      </c>
      <c r="P4" s="4" t="s">
        <v>73</v>
      </c>
      <c r="Q4" s="4" t="s">
        <v>44</v>
      </c>
      <c r="R4" s="4" t="s">
        <v>45</v>
      </c>
      <c r="S4" s="4" t="s">
        <v>46</v>
      </c>
      <c r="T4" s="4" t="s">
        <v>42</v>
      </c>
      <c r="U4" s="4" t="s">
        <v>72</v>
      </c>
      <c r="V4" s="4" t="s">
        <v>73</v>
      </c>
      <c r="W4" s="4" t="s">
        <v>44</v>
      </c>
      <c r="X4" s="4" t="s">
        <v>45</v>
      </c>
      <c r="Y4" s="4" t="s">
        <v>46</v>
      </c>
      <c r="Z4" s="4" t="s">
        <v>42</v>
      </c>
      <c r="AA4" s="4" t="s">
        <v>72</v>
      </c>
      <c r="AB4" s="4" t="s">
        <v>73</v>
      </c>
      <c r="AC4" s="4" t="s">
        <v>44</v>
      </c>
      <c r="AD4" s="4" t="s">
        <v>45</v>
      </c>
      <c r="AE4" s="4" t="s">
        <v>46</v>
      </c>
      <c r="AF4" s="4" t="s">
        <v>42</v>
      </c>
      <c r="AG4" s="4" t="s">
        <v>72</v>
      </c>
      <c r="AH4" s="4" t="s">
        <v>73</v>
      </c>
      <c r="AI4" s="4" t="s">
        <v>44</v>
      </c>
      <c r="AJ4" s="4" t="s">
        <v>45</v>
      </c>
      <c r="AK4" s="4" t="s">
        <v>46</v>
      </c>
      <c r="AL4" s="4" t="s">
        <v>42</v>
      </c>
      <c r="AM4" s="4" t="s">
        <v>72</v>
      </c>
      <c r="AN4" s="4" t="s">
        <v>73</v>
      </c>
      <c r="AO4" s="4" t="s">
        <v>44</v>
      </c>
      <c r="AP4" s="4" t="s">
        <v>45</v>
      </c>
      <c r="AQ4" s="4" t="s">
        <v>46</v>
      </c>
    </row>
    <row r="5" spans="1:48" s="46" customFormat="1" ht="31.5" x14ac:dyDescent="0.25">
      <c r="A5" s="37" t="s">
        <v>48</v>
      </c>
      <c r="B5" s="38">
        <v>220331595</v>
      </c>
      <c r="C5" s="38">
        <v>86855576</v>
      </c>
      <c r="D5" s="38">
        <v>7045899</v>
      </c>
      <c r="E5" s="38">
        <v>89369799</v>
      </c>
      <c r="F5" s="38">
        <v>31047829</v>
      </c>
      <c r="G5" s="38">
        <v>6861566</v>
      </c>
      <c r="H5" s="38">
        <v>236476697</v>
      </c>
      <c r="I5" s="38">
        <v>86756395</v>
      </c>
      <c r="J5" s="38">
        <v>7506780</v>
      </c>
      <c r="K5" s="38">
        <v>102550679</v>
      </c>
      <c r="L5" s="38">
        <v>38188558</v>
      </c>
      <c r="M5" s="38">
        <v>7490794</v>
      </c>
      <c r="N5" s="38">
        <v>256455267</v>
      </c>
      <c r="O5" s="38">
        <v>93198872</v>
      </c>
      <c r="P5" s="38">
        <v>10023851</v>
      </c>
      <c r="Q5" s="38">
        <v>109792041</v>
      </c>
      <c r="R5" s="38">
        <v>42944195</v>
      </c>
      <c r="S5" s="38">
        <v>9079636</v>
      </c>
      <c r="T5" s="45">
        <v>270191957</v>
      </c>
      <c r="U5" s="45">
        <v>103112328</v>
      </c>
      <c r="V5" s="45">
        <v>13319219</v>
      </c>
      <c r="W5" s="45">
        <v>107873516</v>
      </c>
      <c r="X5" s="45">
        <v>48043727</v>
      </c>
      <c r="Y5" s="45">
        <v>9762514</v>
      </c>
      <c r="Z5" s="48">
        <v>295467273</v>
      </c>
      <c r="AA5" s="48">
        <v>113505167</v>
      </c>
      <c r="AB5" s="48">
        <v>14911201</v>
      </c>
      <c r="AC5" s="48">
        <v>113719316</v>
      </c>
      <c r="AD5" s="48">
        <v>55010917</v>
      </c>
      <c r="AE5" s="48">
        <v>11718256</v>
      </c>
      <c r="AF5" s="48">
        <v>320757682</v>
      </c>
      <c r="AG5" s="48">
        <v>120400615</v>
      </c>
      <c r="AH5" s="48">
        <v>17555723</v>
      </c>
      <c r="AI5" s="48">
        <v>127342421</v>
      </c>
      <c r="AJ5" s="48">
        <v>55946207</v>
      </c>
      <c r="AK5" s="48">
        <v>15838098</v>
      </c>
      <c r="AL5" s="48">
        <v>350554107</v>
      </c>
      <c r="AM5" s="48">
        <v>127371497</v>
      </c>
      <c r="AN5" s="48">
        <v>18879248</v>
      </c>
      <c r="AO5" s="48">
        <v>132965265</v>
      </c>
      <c r="AP5" s="48">
        <v>68132530</v>
      </c>
      <c r="AQ5" s="48">
        <v>18487220</v>
      </c>
      <c r="AR5" s="57"/>
      <c r="AS5" s="57"/>
      <c r="AT5" s="57"/>
      <c r="AU5" s="57"/>
      <c r="AV5" s="57"/>
    </row>
    <row r="6" spans="1:48" ht="31.5" x14ac:dyDescent="0.25">
      <c r="A6" s="58" t="s">
        <v>49</v>
      </c>
      <c r="B6" s="59">
        <v>1540555</v>
      </c>
      <c r="C6" s="59">
        <v>293388</v>
      </c>
      <c r="D6" s="59">
        <v>1128</v>
      </c>
      <c r="E6" s="59">
        <v>857377</v>
      </c>
      <c r="F6" s="59">
        <v>232420</v>
      </c>
      <c r="G6" s="59">
        <v>124444</v>
      </c>
      <c r="H6" s="59">
        <v>1449055</v>
      </c>
      <c r="I6" s="59">
        <v>262255</v>
      </c>
      <c r="J6" s="59">
        <v>1058</v>
      </c>
      <c r="K6" s="59">
        <v>763995</v>
      </c>
      <c r="L6" s="59">
        <v>279315</v>
      </c>
      <c r="M6" s="59">
        <v>128206</v>
      </c>
      <c r="N6" s="59">
        <v>984810</v>
      </c>
      <c r="O6" s="59">
        <v>258441</v>
      </c>
      <c r="P6" s="59">
        <v>1058</v>
      </c>
      <c r="Q6" s="59">
        <v>361450</v>
      </c>
      <c r="R6" s="59">
        <v>221349</v>
      </c>
      <c r="S6" s="59">
        <v>128269</v>
      </c>
      <c r="T6" s="59">
        <v>1144711</v>
      </c>
      <c r="U6" s="59">
        <v>254232</v>
      </c>
      <c r="V6" s="59">
        <v>875</v>
      </c>
      <c r="W6" s="59">
        <v>501132</v>
      </c>
      <c r="X6" s="59">
        <v>210631</v>
      </c>
      <c r="Y6" s="59">
        <v>163603</v>
      </c>
      <c r="Z6" s="51">
        <v>1156421</v>
      </c>
      <c r="AA6" s="51">
        <v>250188</v>
      </c>
      <c r="AB6" s="51">
        <v>9565</v>
      </c>
      <c r="AC6" s="51">
        <v>500854</v>
      </c>
      <c r="AD6" s="51">
        <v>223032</v>
      </c>
      <c r="AE6" s="51">
        <v>167234</v>
      </c>
      <c r="AF6" s="51">
        <v>1232005</v>
      </c>
      <c r="AG6" s="51">
        <v>264770</v>
      </c>
      <c r="AH6" s="51" t="s">
        <v>74</v>
      </c>
      <c r="AI6" s="51">
        <v>496873</v>
      </c>
      <c r="AJ6" s="51">
        <v>231990</v>
      </c>
      <c r="AK6" s="51">
        <v>222675</v>
      </c>
      <c r="AL6" s="51">
        <v>1285319</v>
      </c>
      <c r="AM6" s="51">
        <v>269991</v>
      </c>
      <c r="AN6" s="51" t="s">
        <v>74</v>
      </c>
      <c r="AO6" s="51" t="s">
        <v>74</v>
      </c>
      <c r="AP6" s="51">
        <v>274286</v>
      </c>
      <c r="AQ6" s="51">
        <v>228520</v>
      </c>
    </row>
    <row r="7" spans="1:48" x14ac:dyDescent="0.25">
      <c r="A7" s="58" t="s">
        <v>51</v>
      </c>
      <c r="B7" s="59" t="s">
        <v>50</v>
      </c>
      <c r="C7" s="59" t="s">
        <v>50</v>
      </c>
      <c r="D7" s="59" t="s">
        <v>50</v>
      </c>
      <c r="E7" s="59" t="s">
        <v>50</v>
      </c>
      <c r="F7" s="59" t="s">
        <v>50</v>
      </c>
      <c r="G7" s="59" t="s">
        <v>50</v>
      </c>
      <c r="H7" s="59" t="s">
        <v>50</v>
      </c>
      <c r="I7" s="59" t="s">
        <v>50</v>
      </c>
      <c r="J7" s="59" t="s">
        <v>50</v>
      </c>
      <c r="K7" s="59" t="s">
        <v>50</v>
      </c>
      <c r="L7" s="59" t="s">
        <v>50</v>
      </c>
      <c r="M7" s="59" t="s">
        <v>50</v>
      </c>
      <c r="N7" s="59" t="s">
        <v>50</v>
      </c>
      <c r="O7" s="59" t="s">
        <v>50</v>
      </c>
      <c r="P7" s="59" t="s">
        <v>50</v>
      </c>
      <c r="Q7" s="59" t="s">
        <v>50</v>
      </c>
      <c r="R7" s="59" t="s">
        <v>50</v>
      </c>
      <c r="S7" s="59" t="s">
        <v>50</v>
      </c>
      <c r="T7" s="59" t="s">
        <v>50</v>
      </c>
      <c r="U7" s="59" t="s">
        <v>50</v>
      </c>
      <c r="V7" s="59" t="s">
        <v>50</v>
      </c>
      <c r="W7" s="59" t="s">
        <v>50</v>
      </c>
      <c r="X7" s="59" t="s">
        <v>50</v>
      </c>
      <c r="Y7" s="59" t="s">
        <v>50</v>
      </c>
      <c r="Z7" s="51" t="s">
        <v>50</v>
      </c>
      <c r="AA7" s="51" t="s">
        <v>50</v>
      </c>
      <c r="AB7" s="51" t="s">
        <v>50</v>
      </c>
      <c r="AC7" s="51" t="s">
        <v>50</v>
      </c>
      <c r="AD7" s="51" t="s">
        <v>50</v>
      </c>
      <c r="AE7" s="51" t="s">
        <v>50</v>
      </c>
      <c r="AF7" s="51" t="s">
        <v>50</v>
      </c>
      <c r="AG7" s="51" t="s">
        <v>50</v>
      </c>
      <c r="AH7" s="51" t="s">
        <v>50</v>
      </c>
      <c r="AI7" s="51" t="s">
        <v>50</v>
      </c>
      <c r="AJ7" s="51" t="s">
        <v>50</v>
      </c>
      <c r="AK7" s="51" t="s">
        <v>50</v>
      </c>
      <c r="AL7" s="51" t="s">
        <v>50</v>
      </c>
      <c r="AM7" s="51" t="s">
        <v>50</v>
      </c>
      <c r="AN7" s="51" t="s">
        <v>50</v>
      </c>
      <c r="AO7" s="51" t="s">
        <v>50</v>
      </c>
      <c r="AP7" s="51" t="s">
        <v>50</v>
      </c>
      <c r="AQ7" s="51" t="s">
        <v>50</v>
      </c>
    </row>
    <row r="8" spans="1:48" x14ac:dyDescent="0.25">
      <c r="A8" s="58" t="s">
        <v>52</v>
      </c>
      <c r="B8" s="59" t="s">
        <v>50</v>
      </c>
      <c r="C8" s="59" t="s">
        <v>50</v>
      </c>
      <c r="D8" s="59" t="s">
        <v>50</v>
      </c>
      <c r="E8" s="59" t="s">
        <v>50</v>
      </c>
      <c r="F8" s="59" t="s">
        <v>50</v>
      </c>
      <c r="G8" s="59" t="s">
        <v>50</v>
      </c>
      <c r="H8" s="59" t="s">
        <v>74</v>
      </c>
      <c r="I8" s="59" t="s">
        <v>74</v>
      </c>
      <c r="J8" s="59" t="s">
        <v>50</v>
      </c>
      <c r="K8" s="59" t="s">
        <v>74</v>
      </c>
      <c r="L8" s="59" t="s">
        <v>74</v>
      </c>
      <c r="M8" s="59" t="s">
        <v>50</v>
      </c>
      <c r="N8" s="59" t="s">
        <v>50</v>
      </c>
      <c r="O8" s="59" t="s">
        <v>50</v>
      </c>
      <c r="P8" s="59" t="s">
        <v>50</v>
      </c>
      <c r="Q8" s="59" t="s">
        <v>50</v>
      </c>
      <c r="R8" s="59" t="s">
        <v>50</v>
      </c>
      <c r="S8" s="59" t="s">
        <v>50</v>
      </c>
      <c r="T8" s="59" t="s">
        <v>50</v>
      </c>
      <c r="U8" s="59" t="s">
        <v>50</v>
      </c>
      <c r="V8" s="59" t="s">
        <v>50</v>
      </c>
      <c r="W8" s="59" t="s">
        <v>50</v>
      </c>
      <c r="X8" s="59" t="s">
        <v>50</v>
      </c>
      <c r="Y8" s="59" t="s">
        <v>50</v>
      </c>
      <c r="Z8" s="51" t="s">
        <v>50</v>
      </c>
      <c r="AA8" s="51" t="s">
        <v>50</v>
      </c>
      <c r="AB8" s="51" t="s">
        <v>50</v>
      </c>
      <c r="AC8" s="51" t="s">
        <v>50</v>
      </c>
      <c r="AD8" s="51" t="s">
        <v>50</v>
      </c>
      <c r="AE8" s="51" t="s">
        <v>50</v>
      </c>
      <c r="AF8" s="51" t="s">
        <v>50</v>
      </c>
      <c r="AG8" s="51" t="s">
        <v>50</v>
      </c>
      <c r="AH8" s="51" t="s">
        <v>50</v>
      </c>
      <c r="AI8" s="51" t="s">
        <v>50</v>
      </c>
      <c r="AJ8" s="51" t="s">
        <v>50</v>
      </c>
      <c r="AK8" s="51" t="s">
        <v>50</v>
      </c>
      <c r="AL8" s="51" t="s">
        <v>50</v>
      </c>
      <c r="AM8" s="51" t="s">
        <v>50</v>
      </c>
      <c r="AN8" s="51" t="s">
        <v>50</v>
      </c>
      <c r="AO8" s="51" t="s">
        <v>50</v>
      </c>
      <c r="AP8" s="51" t="s">
        <v>50</v>
      </c>
      <c r="AQ8" s="51" t="s">
        <v>50</v>
      </c>
    </row>
    <row r="9" spans="1:48" ht="47.25" x14ac:dyDescent="0.25">
      <c r="A9" s="58" t="s">
        <v>53</v>
      </c>
      <c r="B9" s="59" t="s">
        <v>50</v>
      </c>
      <c r="C9" s="59" t="s">
        <v>50</v>
      </c>
      <c r="D9" s="59" t="s">
        <v>50</v>
      </c>
      <c r="E9" s="59" t="s">
        <v>50</v>
      </c>
      <c r="F9" s="59" t="s">
        <v>50</v>
      </c>
      <c r="G9" s="59" t="s">
        <v>50</v>
      </c>
      <c r="H9" s="59" t="s">
        <v>50</v>
      </c>
      <c r="I9" s="59" t="s">
        <v>50</v>
      </c>
      <c r="J9" s="59" t="s">
        <v>50</v>
      </c>
      <c r="K9" s="59" t="s">
        <v>50</v>
      </c>
      <c r="L9" s="59" t="s">
        <v>50</v>
      </c>
      <c r="M9" s="59" t="s">
        <v>50</v>
      </c>
      <c r="N9" s="59" t="s">
        <v>50</v>
      </c>
      <c r="O9" s="59" t="s">
        <v>50</v>
      </c>
      <c r="P9" s="59" t="s">
        <v>50</v>
      </c>
      <c r="Q9" s="59" t="s">
        <v>50</v>
      </c>
      <c r="R9" s="59" t="s">
        <v>50</v>
      </c>
      <c r="S9" s="59" t="s">
        <v>50</v>
      </c>
      <c r="T9" s="59" t="s">
        <v>50</v>
      </c>
      <c r="U9" s="59" t="s">
        <v>50</v>
      </c>
      <c r="V9" s="59" t="s">
        <v>50</v>
      </c>
      <c r="W9" s="59" t="s">
        <v>50</v>
      </c>
      <c r="X9" s="59" t="s">
        <v>50</v>
      </c>
      <c r="Y9" s="59" t="s">
        <v>50</v>
      </c>
      <c r="Z9" s="51" t="s">
        <v>50</v>
      </c>
      <c r="AA9" s="51" t="s">
        <v>50</v>
      </c>
      <c r="AB9" s="51" t="s">
        <v>50</v>
      </c>
      <c r="AC9" s="51" t="s">
        <v>50</v>
      </c>
      <c r="AD9" s="51" t="s">
        <v>50</v>
      </c>
      <c r="AE9" s="51" t="s">
        <v>50</v>
      </c>
      <c r="AF9" s="51" t="s">
        <v>50</v>
      </c>
      <c r="AG9" s="51" t="s">
        <v>50</v>
      </c>
      <c r="AH9" s="51" t="s">
        <v>50</v>
      </c>
      <c r="AI9" s="51" t="s">
        <v>50</v>
      </c>
      <c r="AJ9" s="51" t="s">
        <v>50</v>
      </c>
      <c r="AK9" s="51" t="s">
        <v>50</v>
      </c>
      <c r="AL9" s="51" t="s">
        <v>50</v>
      </c>
      <c r="AM9" s="51" t="s">
        <v>50</v>
      </c>
      <c r="AN9" s="51" t="s">
        <v>50</v>
      </c>
      <c r="AO9" s="51" t="s">
        <v>50</v>
      </c>
      <c r="AP9" s="51" t="s">
        <v>50</v>
      </c>
      <c r="AQ9" s="51" t="s">
        <v>50</v>
      </c>
    </row>
    <row r="10" spans="1:48" ht="63" x14ac:dyDescent="0.25">
      <c r="A10" s="58" t="s">
        <v>54</v>
      </c>
      <c r="B10" s="59">
        <v>708086</v>
      </c>
      <c r="C10" s="59">
        <v>51013</v>
      </c>
      <c r="D10" s="59" t="s">
        <v>50</v>
      </c>
      <c r="E10" s="59">
        <v>94129</v>
      </c>
      <c r="F10" s="59">
        <v>447680</v>
      </c>
      <c r="G10" s="59">
        <v>105057</v>
      </c>
      <c r="H10" s="59">
        <v>1280992</v>
      </c>
      <c r="I10" s="59">
        <v>52922</v>
      </c>
      <c r="J10" s="59" t="s">
        <v>50</v>
      </c>
      <c r="K10" s="59">
        <v>655153</v>
      </c>
      <c r="L10" s="59">
        <v>463199</v>
      </c>
      <c r="M10" s="59">
        <v>109232</v>
      </c>
      <c r="N10" s="59">
        <v>857441</v>
      </c>
      <c r="O10" s="59">
        <v>54537</v>
      </c>
      <c r="P10" s="59" t="s">
        <v>50</v>
      </c>
      <c r="Q10" s="59">
        <v>96915</v>
      </c>
      <c r="R10" s="59">
        <v>468309</v>
      </c>
      <c r="S10" s="59">
        <v>237129</v>
      </c>
      <c r="T10" s="59">
        <v>1093406</v>
      </c>
      <c r="U10" s="59">
        <v>74662</v>
      </c>
      <c r="V10" s="59" t="s">
        <v>50</v>
      </c>
      <c r="W10" s="59">
        <v>155558</v>
      </c>
      <c r="X10" s="59">
        <v>544808</v>
      </c>
      <c r="Y10" s="59">
        <v>316571</v>
      </c>
      <c r="Z10" s="51">
        <v>2080149</v>
      </c>
      <c r="AA10" s="51">
        <v>91247</v>
      </c>
      <c r="AB10" s="52" t="s">
        <v>50</v>
      </c>
      <c r="AC10" s="51">
        <v>272613</v>
      </c>
      <c r="AD10" s="51">
        <v>1098490</v>
      </c>
      <c r="AE10" s="51">
        <v>614550</v>
      </c>
      <c r="AF10" s="51">
        <v>2489727</v>
      </c>
      <c r="AG10" s="51" t="s">
        <v>74</v>
      </c>
      <c r="AH10" s="52" t="s">
        <v>50</v>
      </c>
      <c r="AI10" s="51">
        <v>384183</v>
      </c>
      <c r="AJ10" s="51">
        <v>1498480</v>
      </c>
      <c r="AK10" s="51">
        <v>522659</v>
      </c>
      <c r="AL10" s="51">
        <v>534092</v>
      </c>
      <c r="AM10" s="51" t="s">
        <v>74</v>
      </c>
      <c r="AN10" s="52" t="s">
        <v>50</v>
      </c>
      <c r="AO10" s="51" t="s">
        <v>74</v>
      </c>
      <c r="AP10" s="51">
        <v>252492</v>
      </c>
      <c r="AQ10" s="51">
        <v>89383</v>
      </c>
    </row>
    <row r="11" spans="1:48" x14ac:dyDescent="0.25">
      <c r="A11" s="58" t="s">
        <v>55</v>
      </c>
      <c r="B11" s="59" t="s">
        <v>74</v>
      </c>
      <c r="C11" s="59" t="s">
        <v>74</v>
      </c>
      <c r="D11" s="59" t="s">
        <v>50</v>
      </c>
      <c r="E11" s="59" t="s">
        <v>74</v>
      </c>
      <c r="F11" s="59" t="s">
        <v>74</v>
      </c>
      <c r="G11" s="59" t="s">
        <v>74</v>
      </c>
      <c r="H11" s="59" t="s">
        <v>74</v>
      </c>
      <c r="I11" s="59" t="s">
        <v>74</v>
      </c>
      <c r="J11" s="59" t="s">
        <v>50</v>
      </c>
      <c r="K11" s="59" t="s">
        <v>74</v>
      </c>
      <c r="L11" s="59" t="s">
        <v>74</v>
      </c>
      <c r="M11" s="59" t="s">
        <v>74</v>
      </c>
      <c r="N11" s="59" t="s">
        <v>74</v>
      </c>
      <c r="O11" s="59" t="s">
        <v>74</v>
      </c>
      <c r="P11" s="59" t="s">
        <v>50</v>
      </c>
      <c r="Q11" s="59" t="s">
        <v>74</v>
      </c>
      <c r="R11" s="59" t="s">
        <v>74</v>
      </c>
      <c r="S11" s="59" t="s">
        <v>74</v>
      </c>
      <c r="T11" s="59" t="s">
        <v>74</v>
      </c>
      <c r="U11" s="59" t="s">
        <v>74</v>
      </c>
      <c r="V11" s="59" t="s">
        <v>50</v>
      </c>
      <c r="W11" s="59" t="s">
        <v>74</v>
      </c>
      <c r="X11" s="59" t="s">
        <v>74</v>
      </c>
      <c r="Y11" s="59" t="s">
        <v>74</v>
      </c>
      <c r="Z11" s="51" t="s">
        <v>74</v>
      </c>
      <c r="AA11" s="51" t="s">
        <v>74</v>
      </c>
      <c r="AB11" s="52" t="s">
        <v>50</v>
      </c>
      <c r="AC11" s="51" t="s">
        <v>74</v>
      </c>
      <c r="AD11" s="51" t="s">
        <v>74</v>
      </c>
      <c r="AE11" s="51" t="s">
        <v>74</v>
      </c>
      <c r="AF11" s="51">
        <v>5971925</v>
      </c>
      <c r="AG11" s="51" t="s">
        <v>74</v>
      </c>
      <c r="AH11" s="52" t="s">
        <v>50</v>
      </c>
      <c r="AI11" s="51" t="s">
        <v>74</v>
      </c>
      <c r="AJ11" s="51" t="s">
        <v>74</v>
      </c>
      <c r="AK11" s="51" t="s">
        <v>74</v>
      </c>
      <c r="AL11" s="51">
        <v>5880334</v>
      </c>
      <c r="AM11" s="51" t="s">
        <v>74</v>
      </c>
      <c r="AN11" s="52" t="s">
        <v>50</v>
      </c>
      <c r="AO11" s="51" t="s">
        <v>74</v>
      </c>
      <c r="AP11" s="51" t="s">
        <v>74</v>
      </c>
      <c r="AQ11" s="51" t="s">
        <v>74</v>
      </c>
    </row>
    <row r="12" spans="1:48" ht="47.25" x14ac:dyDescent="0.25">
      <c r="A12" s="58" t="s">
        <v>56</v>
      </c>
      <c r="B12" s="59" t="s">
        <v>74</v>
      </c>
      <c r="C12" s="59" t="s">
        <v>74</v>
      </c>
      <c r="D12" s="59" t="s">
        <v>50</v>
      </c>
      <c r="E12" s="59" t="s">
        <v>50</v>
      </c>
      <c r="F12" s="59" t="s">
        <v>74</v>
      </c>
      <c r="G12" s="59" t="s">
        <v>74</v>
      </c>
      <c r="H12" s="59" t="s">
        <v>50</v>
      </c>
      <c r="I12" s="59" t="s">
        <v>50</v>
      </c>
      <c r="J12" s="59" t="s">
        <v>50</v>
      </c>
      <c r="K12" s="59" t="s">
        <v>50</v>
      </c>
      <c r="L12" s="59" t="s">
        <v>50</v>
      </c>
      <c r="M12" s="59" t="s">
        <v>50</v>
      </c>
      <c r="N12" s="59" t="s">
        <v>50</v>
      </c>
      <c r="O12" s="59" t="s">
        <v>50</v>
      </c>
      <c r="P12" s="59" t="s">
        <v>50</v>
      </c>
      <c r="Q12" s="59" t="s">
        <v>50</v>
      </c>
      <c r="R12" s="59" t="s">
        <v>50</v>
      </c>
      <c r="S12" s="59" t="s">
        <v>50</v>
      </c>
      <c r="T12" s="59" t="s">
        <v>50</v>
      </c>
      <c r="U12" s="59" t="s">
        <v>50</v>
      </c>
      <c r="V12" s="59" t="s">
        <v>50</v>
      </c>
      <c r="W12" s="59" t="s">
        <v>50</v>
      </c>
      <c r="X12" s="59" t="s">
        <v>50</v>
      </c>
      <c r="Y12" s="59" t="s">
        <v>50</v>
      </c>
      <c r="Z12" s="51" t="s">
        <v>50</v>
      </c>
      <c r="AA12" s="51" t="s">
        <v>50</v>
      </c>
      <c r="AB12" s="52" t="s">
        <v>50</v>
      </c>
      <c r="AC12" s="51" t="s">
        <v>50</v>
      </c>
      <c r="AD12" s="51" t="s">
        <v>50</v>
      </c>
      <c r="AE12" s="51" t="s">
        <v>50</v>
      </c>
      <c r="AF12" s="51" t="s">
        <v>50</v>
      </c>
      <c r="AG12" s="51" t="s">
        <v>50</v>
      </c>
      <c r="AH12" s="52" t="s">
        <v>50</v>
      </c>
      <c r="AI12" s="51" t="s">
        <v>50</v>
      </c>
      <c r="AJ12" s="51" t="s">
        <v>50</v>
      </c>
      <c r="AK12" s="51" t="s">
        <v>50</v>
      </c>
      <c r="AL12" s="51" t="s">
        <v>50</v>
      </c>
      <c r="AM12" s="51" t="s">
        <v>50</v>
      </c>
      <c r="AN12" s="52" t="s">
        <v>50</v>
      </c>
      <c r="AO12" s="51" t="s">
        <v>50</v>
      </c>
      <c r="AP12" s="51" t="s">
        <v>50</v>
      </c>
      <c r="AQ12" s="51" t="s">
        <v>50</v>
      </c>
    </row>
    <row r="13" spans="1:48" x14ac:dyDescent="0.25">
      <c r="A13" s="58" t="s">
        <v>57</v>
      </c>
      <c r="B13" s="59">
        <v>3219900</v>
      </c>
      <c r="C13" s="59">
        <v>545900</v>
      </c>
      <c r="D13" s="59"/>
      <c r="E13" s="59">
        <v>2017576</v>
      </c>
      <c r="F13" s="59">
        <v>112164</v>
      </c>
      <c r="G13" s="59">
        <v>535892</v>
      </c>
      <c r="H13" s="59">
        <v>3605497</v>
      </c>
      <c r="I13" s="59">
        <v>558487</v>
      </c>
      <c r="J13" s="59" t="s">
        <v>50</v>
      </c>
      <c r="K13" s="59">
        <v>2306001</v>
      </c>
      <c r="L13" s="59">
        <v>121839</v>
      </c>
      <c r="M13" s="59">
        <v>619170</v>
      </c>
      <c r="N13" s="59">
        <v>3654616</v>
      </c>
      <c r="O13" s="59">
        <v>556315</v>
      </c>
      <c r="P13" s="59" t="s">
        <v>50</v>
      </c>
      <c r="Q13" s="59">
        <v>2314851</v>
      </c>
      <c r="R13" s="59">
        <v>128238</v>
      </c>
      <c r="S13" s="59">
        <v>655212</v>
      </c>
      <c r="T13" s="59">
        <v>15928417</v>
      </c>
      <c r="U13" s="59">
        <v>559840</v>
      </c>
      <c r="V13" s="59" t="s">
        <v>50</v>
      </c>
      <c r="W13" s="59">
        <v>14564633</v>
      </c>
      <c r="X13" s="59">
        <v>131122</v>
      </c>
      <c r="Y13" s="59">
        <v>672822</v>
      </c>
      <c r="Z13" s="51">
        <v>16258428</v>
      </c>
      <c r="AA13" s="51">
        <v>560658</v>
      </c>
      <c r="AB13" s="51" t="s">
        <v>50</v>
      </c>
      <c r="AC13" s="51">
        <v>14828638</v>
      </c>
      <c r="AD13" s="51">
        <v>376751</v>
      </c>
      <c r="AE13" s="51">
        <v>492381</v>
      </c>
      <c r="AF13" s="51">
        <v>23835981</v>
      </c>
      <c r="AG13" s="51">
        <v>560986</v>
      </c>
      <c r="AH13" s="51" t="s">
        <v>74</v>
      </c>
      <c r="AI13" s="51" t="s">
        <v>74</v>
      </c>
      <c r="AJ13" s="51">
        <v>255745</v>
      </c>
      <c r="AK13" s="51">
        <v>892741</v>
      </c>
      <c r="AL13" s="51">
        <v>23740581</v>
      </c>
      <c r="AM13" s="51">
        <v>226891</v>
      </c>
      <c r="AN13" s="51" t="s">
        <v>50</v>
      </c>
      <c r="AO13" s="51" t="s">
        <v>74</v>
      </c>
      <c r="AP13" s="51">
        <v>241358</v>
      </c>
      <c r="AQ13" s="51">
        <v>1189880</v>
      </c>
    </row>
    <row r="14" spans="1:48" ht="47.25" x14ac:dyDescent="0.25">
      <c r="A14" s="58" t="s">
        <v>58</v>
      </c>
      <c r="B14" s="59">
        <v>83129</v>
      </c>
      <c r="C14" s="59">
        <v>63268</v>
      </c>
      <c r="D14" s="59">
        <v>0</v>
      </c>
      <c r="E14" s="59">
        <v>5282</v>
      </c>
      <c r="F14" s="59">
        <v>3577</v>
      </c>
      <c r="G14" s="59">
        <v>3018</v>
      </c>
      <c r="H14" s="59">
        <v>75671</v>
      </c>
      <c r="I14" s="59">
        <v>55361</v>
      </c>
      <c r="J14" s="59" t="s">
        <v>50</v>
      </c>
      <c r="K14" s="59">
        <v>5260</v>
      </c>
      <c r="L14" s="59">
        <v>12015</v>
      </c>
      <c r="M14" s="59">
        <v>3018</v>
      </c>
      <c r="N14" s="59">
        <v>75363</v>
      </c>
      <c r="O14" s="59">
        <v>55361</v>
      </c>
      <c r="P14" s="59" t="s">
        <v>50</v>
      </c>
      <c r="Q14" s="59">
        <v>5160</v>
      </c>
      <c r="R14" s="59">
        <v>11618</v>
      </c>
      <c r="S14" s="59">
        <v>3207</v>
      </c>
      <c r="T14" s="59">
        <v>55469</v>
      </c>
      <c r="U14" s="59">
        <v>45058</v>
      </c>
      <c r="V14" s="59" t="s">
        <v>50</v>
      </c>
      <c r="W14" s="59">
        <v>1382</v>
      </c>
      <c r="X14" s="59">
        <v>6815</v>
      </c>
      <c r="Y14" s="59">
        <v>2197</v>
      </c>
      <c r="Z14" s="51" t="s">
        <v>74</v>
      </c>
      <c r="AA14" s="51" t="s">
        <v>74</v>
      </c>
      <c r="AB14" s="51" t="s">
        <v>50</v>
      </c>
      <c r="AC14" s="51" t="s">
        <v>74</v>
      </c>
      <c r="AD14" s="51" t="s">
        <v>74</v>
      </c>
      <c r="AE14" s="51" t="s">
        <v>74</v>
      </c>
      <c r="AF14" s="51">
        <v>49128</v>
      </c>
      <c r="AG14" s="51">
        <v>38456</v>
      </c>
      <c r="AH14" s="51" t="s">
        <v>50</v>
      </c>
      <c r="AI14" s="51" t="s">
        <v>74</v>
      </c>
      <c r="AJ14" s="51">
        <v>4564</v>
      </c>
      <c r="AK14" s="51">
        <v>1624</v>
      </c>
      <c r="AL14" s="51">
        <v>48038</v>
      </c>
      <c r="AM14" s="51">
        <v>38456</v>
      </c>
      <c r="AN14" s="51" t="s">
        <v>50</v>
      </c>
      <c r="AO14" s="51" t="s">
        <v>74</v>
      </c>
      <c r="AP14" s="51">
        <v>4088</v>
      </c>
      <c r="AQ14" s="51">
        <v>1010</v>
      </c>
    </row>
    <row r="15" spans="1:48" ht="31.5" x14ac:dyDescent="0.25">
      <c r="A15" s="58" t="s">
        <v>59</v>
      </c>
      <c r="B15" s="59">
        <v>533265</v>
      </c>
      <c r="C15" s="59">
        <v>51284</v>
      </c>
      <c r="D15" s="59">
        <v>0</v>
      </c>
      <c r="E15" s="59">
        <v>33917</v>
      </c>
      <c r="F15" s="59">
        <v>398707</v>
      </c>
      <c r="G15" s="59">
        <v>25561</v>
      </c>
      <c r="H15" s="59">
        <v>538651</v>
      </c>
      <c r="I15" s="59">
        <v>63622</v>
      </c>
      <c r="J15" s="59" t="s">
        <v>50</v>
      </c>
      <c r="K15" s="59">
        <v>33917</v>
      </c>
      <c r="L15" s="59">
        <v>404439</v>
      </c>
      <c r="M15" s="59">
        <v>28717</v>
      </c>
      <c r="N15" s="59">
        <v>850550</v>
      </c>
      <c r="O15" s="59">
        <v>212869</v>
      </c>
      <c r="P15" s="59" t="s">
        <v>50</v>
      </c>
      <c r="Q15" s="59">
        <v>38569</v>
      </c>
      <c r="R15" s="59">
        <v>539060</v>
      </c>
      <c r="S15" s="59">
        <v>47990</v>
      </c>
      <c r="T15" s="59">
        <v>1119207</v>
      </c>
      <c r="U15" s="59">
        <v>216584</v>
      </c>
      <c r="V15" s="59" t="s">
        <v>50</v>
      </c>
      <c r="W15" s="59">
        <v>49605</v>
      </c>
      <c r="X15" s="59">
        <v>803701</v>
      </c>
      <c r="Y15" s="59">
        <v>44951</v>
      </c>
      <c r="Z15" s="51">
        <v>1277907</v>
      </c>
      <c r="AA15" s="51">
        <v>216239</v>
      </c>
      <c r="AB15" s="51" t="s">
        <v>50</v>
      </c>
      <c r="AC15" s="51">
        <v>49778</v>
      </c>
      <c r="AD15" s="51">
        <v>884199</v>
      </c>
      <c r="AE15" s="51">
        <v>46457</v>
      </c>
      <c r="AF15" s="51">
        <v>1100000</v>
      </c>
      <c r="AG15" s="51">
        <v>217827</v>
      </c>
      <c r="AH15" s="51" t="s">
        <v>50</v>
      </c>
      <c r="AI15" s="51">
        <v>48340</v>
      </c>
      <c r="AJ15" s="51">
        <v>691885</v>
      </c>
      <c r="AK15" s="51">
        <v>49178</v>
      </c>
      <c r="AL15" s="51">
        <v>1206739</v>
      </c>
      <c r="AM15" s="51" t="s">
        <v>74</v>
      </c>
      <c r="AN15" s="51" t="s">
        <v>50</v>
      </c>
      <c r="AO15" s="51">
        <v>48246</v>
      </c>
      <c r="AP15" s="51">
        <v>768513</v>
      </c>
      <c r="AQ15" s="51">
        <v>51659</v>
      </c>
    </row>
    <row r="16" spans="1:48" ht="31.5" x14ac:dyDescent="0.25">
      <c r="A16" s="58" t="s">
        <v>60</v>
      </c>
      <c r="B16" s="59">
        <v>88524</v>
      </c>
      <c r="C16" s="59" t="s">
        <v>74</v>
      </c>
      <c r="D16" s="59" t="s">
        <v>50</v>
      </c>
      <c r="E16" s="59" t="s">
        <v>50</v>
      </c>
      <c r="F16" s="59">
        <v>18967</v>
      </c>
      <c r="G16" s="59">
        <v>62214</v>
      </c>
      <c r="H16" s="59">
        <v>97526</v>
      </c>
      <c r="I16" s="59">
        <v>5343</v>
      </c>
      <c r="J16" s="59" t="s">
        <v>50</v>
      </c>
      <c r="K16" s="59" t="s">
        <v>50</v>
      </c>
      <c r="L16" s="59">
        <v>21908</v>
      </c>
      <c r="M16" s="59">
        <v>70225</v>
      </c>
      <c r="N16" s="59">
        <v>250409</v>
      </c>
      <c r="O16" s="59">
        <v>5343</v>
      </c>
      <c r="P16" s="59" t="s">
        <v>50</v>
      </c>
      <c r="Q16" s="59" t="s">
        <v>74</v>
      </c>
      <c r="R16" s="59">
        <v>31056</v>
      </c>
      <c r="S16" s="59">
        <v>210081</v>
      </c>
      <c r="T16" s="59">
        <v>120859</v>
      </c>
      <c r="U16" s="59" t="s">
        <v>74</v>
      </c>
      <c r="V16" s="59" t="s">
        <v>74</v>
      </c>
      <c r="W16" s="59" t="s">
        <v>74</v>
      </c>
      <c r="X16" s="59">
        <v>35792</v>
      </c>
      <c r="Y16" s="59">
        <v>68395</v>
      </c>
      <c r="Z16" s="51">
        <v>23225</v>
      </c>
      <c r="AA16" s="51" t="s">
        <v>74</v>
      </c>
      <c r="AB16" s="51" t="s">
        <v>50</v>
      </c>
      <c r="AC16" s="51" t="s">
        <v>50</v>
      </c>
      <c r="AD16" s="51">
        <v>18595</v>
      </c>
      <c r="AE16" s="51" t="s">
        <v>74</v>
      </c>
      <c r="AF16" s="51">
        <v>25769</v>
      </c>
      <c r="AG16" s="51" t="s">
        <v>74</v>
      </c>
      <c r="AH16" s="51" t="s">
        <v>50</v>
      </c>
      <c r="AI16" s="51" t="s">
        <v>50</v>
      </c>
      <c r="AJ16" s="51">
        <v>20276</v>
      </c>
      <c r="AK16" s="51">
        <v>5358</v>
      </c>
      <c r="AL16" s="51">
        <v>52809</v>
      </c>
      <c r="AM16" s="51" t="s">
        <v>74</v>
      </c>
      <c r="AN16" s="51" t="s">
        <v>50</v>
      </c>
      <c r="AO16" s="51" t="s">
        <v>50</v>
      </c>
      <c r="AP16" s="51">
        <v>22731</v>
      </c>
      <c r="AQ16" s="51">
        <v>5358</v>
      </c>
    </row>
    <row r="17" spans="1:43" ht="31.5" x14ac:dyDescent="0.25">
      <c r="A17" s="58" t="s">
        <v>61</v>
      </c>
      <c r="B17" s="59">
        <v>812113</v>
      </c>
      <c r="C17" s="59">
        <v>455406</v>
      </c>
      <c r="D17" s="59">
        <v>182017</v>
      </c>
      <c r="E17" s="59" t="s">
        <v>74</v>
      </c>
      <c r="F17" s="59">
        <v>155029</v>
      </c>
      <c r="G17" s="59">
        <v>26216</v>
      </c>
      <c r="H17" s="59">
        <v>1832856</v>
      </c>
      <c r="I17" s="59">
        <v>563084</v>
      </c>
      <c r="J17" s="59" t="s">
        <v>74</v>
      </c>
      <c r="K17" s="59">
        <v>1041913</v>
      </c>
      <c r="L17" s="59">
        <v>203143</v>
      </c>
      <c r="M17" s="59">
        <v>24334</v>
      </c>
      <c r="N17" s="59">
        <v>1830533</v>
      </c>
      <c r="O17" s="59">
        <v>525418</v>
      </c>
      <c r="P17" s="59" t="s">
        <v>74</v>
      </c>
      <c r="Q17" s="59" t="s">
        <v>74</v>
      </c>
      <c r="R17" s="59">
        <v>125172</v>
      </c>
      <c r="S17" s="59">
        <v>21524</v>
      </c>
      <c r="T17" s="59">
        <v>2324990</v>
      </c>
      <c r="U17" s="59">
        <v>1681988</v>
      </c>
      <c r="V17" s="59" t="s">
        <v>74</v>
      </c>
      <c r="W17" s="59">
        <v>478014</v>
      </c>
      <c r="X17" s="59">
        <v>147598</v>
      </c>
      <c r="Y17" s="59">
        <v>17390</v>
      </c>
      <c r="Z17" s="51">
        <v>2547807</v>
      </c>
      <c r="AA17" s="51">
        <v>1954506</v>
      </c>
      <c r="AB17" s="51">
        <v>1784243</v>
      </c>
      <c r="AC17" s="51" t="s">
        <v>74</v>
      </c>
      <c r="AD17" s="51">
        <v>297941</v>
      </c>
      <c r="AE17" s="51">
        <v>20537</v>
      </c>
      <c r="AF17" s="51">
        <v>3225408</v>
      </c>
      <c r="AG17" s="51">
        <v>2758367</v>
      </c>
      <c r="AH17" s="51" t="s">
        <v>74</v>
      </c>
      <c r="AI17" s="51" t="s">
        <v>74</v>
      </c>
      <c r="AJ17" s="51" t="s">
        <v>74</v>
      </c>
      <c r="AK17" s="51" t="s">
        <v>74</v>
      </c>
      <c r="AL17" s="51">
        <v>3163834</v>
      </c>
      <c r="AM17" s="51" t="s">
        <v>74</v>
      </c>
      <c r="AN17" s="51" t="s">
        <v>74</v>
      </c>
      <c r="AO17" s="51" t="s">
        <v>74</v>
      </c>
      <c r="AP17" s="51" t="s">
        <v>74</v>
      </c>
      <c r="AQ17" s="51" t="s">
        <v>74</v>
      </c>
    </row>
    <row r="18" spans="1:43" ht="31.5" x14ac:dyDescent="0.25">
      <c r="A18" s="58" t="s">
        <v>62</v>
      </c>
      <c r="B18" s="59">
        <v>2297869</v>
      </c>
      <c r="C18" s="59">
        <v>921172</v>
      </c>
      <c r="D18" s="59">
        <v>7298</v>
      </c>
      <c r="E18" s="59">
        <v>62109</v>
      </c>
      <c r="F18" s="59">
        <v>943664</v>
      </c>
      <c r="G18" s="59">
        <v>236512</v>
      </c>
      <c r="H18" s="59">
        <v>2345394</v>
      </c>
      <c r="I18" s="59">
        <v>884631</v>
      </c>
      <c r="J18" s="59">
        <v>7156</v>
      </c>
      <c r="K18" s="59">
        <v>61396</v>
      </c>
      <c r="L18" s="59">
        <v>1133435</v>
      </c>
      <c r="M18" s="59">
        <v>243608</v>
      </c>
      <c r="N18" s="59">
        <v>3261820</v>
      </c>
      <c r="O18" s="59">
        <v>989551</v>
      </c>
      <c r="P18" s="59">
        <v>7156</v>
      </c>
      <c r="Q18" s="59">
        <v>500097</v>
      </c>
      <c r="R18" s="59">
        <v>1461627</v>
      </c>
      <c r="S18" s="59">
        <v>286270</v>
      </c>
      <c r="T18" s="59">
        <v>3563011</v>
      </c>
      <c r="U18" s="59">
        <v>1028594</v>
      </c>
      <c r="V18" s="59">
        <v>4552</v>
      </c>
      <c r="W18" s="59">
        <v>469261</v>
      </c>
      <c r="X18" s="59">
        <v>1713366</v>
      </c>
      <c r="Y18" s="59">
        <v>330547</v>
      </c>
      <c r="Z18" s="51">
        <v>3817187</v>
      </c>
      <c r="AA18" s="51">
        <v>1122859</v>
      </c>
      <c r="AB18" s="51">
        <v>4552</v>
      </c>
      <c r="AC18" s="51">
        <v>474076</v>
      </c>
      <c r="AD18" s="51">
        <v>1824397</v>
      </c>
      <c r="AE18" s="51">
        <v>366011</v>
      </c>
      <c r="AF18" s="51">
        <v>3955700</v>
      </c>
      <c r="AG18" s="51">
        <v>1096763</v>
      </c>
      <c r="AH18" s="51" t="s">
        <v>74</v>
      </c>
      <c r="AI18" s="51">
        <v>560455</v>
      </c>
      <c r="AJ18" s="51">
        <v>1778829</v>
      </c>
      <c r="AK18" s="51">
        <v>487940</v>
      </c>
      <c r="AL18" s="51">
        <v>4291697</v>
      </c>
      <c r="AM18" s="51">
        <v>1082944</v>
      </c>
      <c r="AN18" s="51" t="s">
        <v>74</v>
      </c>
      <c r="AO18" s="51">
        <v>566550</v>
      </c>
      <c r="AP18" s="51">
        <v>2071330</v>
      </c>
      <c r="AQ18" s="51">
        <v>527863</v>
      </c>
    </row>
    <row r="19" spans="1:43" ht="47.25" x14ac:dyDescent="0.25">
      <c r="A19" s="58" t="s">
        <v>63</v>
      </c>
      <c r="B19" s="59">
        <v>289023</v>
      </c>
      <c r="C19" s="59">
        <v>96756</v>
      </c>
      <c r="D19" s="59" t="s">
        <v>50</v>
      </c>
      <c r="E19" s="59">
        <v>6444</v>
      </c>
      <c r="F19" s="59">
        <v>76192</v>
      </c>
      <c r="G19" s="59">
        <v>98366</v>
      </c>
      <c r="H19" s="59">
        <v>357885</v>
      </c>
      <c r="I19" s="59">
        <v>109124</v>
      </c>
      <c r="J19" s="59" t="s">
        <v>50</v>
      </c>
      <c r="K19" s="59">
        <v>7147</v>
      </c>
      <c r="L19" s="59">
        <v>94279</v>
      </c>
      <c r="M19" s="59">
        <v>147335</v>
      </c>
      <c r="N19" s="59">
        <v>683149</v>
      </c>
      <c r="O19" s="59">
        <v>217275</v>
      </c>
      <c r="P19" s="59" t="s">
        <v>50</v>
      </c>
      <c r="Q19" s="59">
        <v>32476</v>
      </c>
      <c r="R19" s="59">
        <v>127273</v>
      </c>
      <c r="S19" s="59">
        <v>305978</v>
      </c>
      <c r="T19" s="59">
        <v>2016793</v>
      </c>
      <c r="U19" s="59">
        <v>228334</v>
      </c>
      <c r="V19" s="59" t="s">
        <v>50</v>
      </c>
      <c r="W19" s="59">
        <v>1189315</v>
      </c>
      <c r="X19" s="59">
        <v>189809</v>
      </c>
      <c r="Y19" s="59">
        <v>409188</v>
      </c>
      <c r="Z19" s="51">
        <v>2536384</v>
      </c>
      <c r="AA19" s="51">
        <v>214938</v>
      </c>
      <c r="AB19" s="51" t="s">
        <v>50</v>
      </c>
      <c r="AC19" s="51">
        <v>1589741</v>
      </c>
      <c r="AD19" s="51">
        <v>255769</v>
      </c>
      <c r="AE19" s="51">
        <v>474077</v>
      </c>
      <c r="AF19" s="51">
        <v>3071302</v>
      </c>
      <c r="AG19" s="51">
        <v>147669</v>
      </c>
      <c r="AH19" s="51" t="s">
        <v>50</v>
      </c>
      <c r="AI19" s="51">
        <v>1603362</v>
      </c>
      <c r="AJ19" s="51">
        <v>431007</v>
      </c>
      <c r="AK19" s="51">
        <v>888966</v>
      </c>
      <c r="AL19" s="51">
        <v>7370829</v>
      </c>
      <c r="AM19" s="51" t="s">
        <v>74</v>
      </c>
      <c r="AN19" s="51" t="s">
        <v>74</v>
      </c>
      <c r="AO19" s="51">
        <v>2684662</v>
      </c>
      <c r="AP19" s="51">
        <v>1937141</v>
      </c>
      <c r="AQ19" s="51">
        <v>1960333</v>
      </c>
    </row>
    <row r="20" spans="1:43" ht="63" x14ac:dyDescent="0.25">
      <c r="A20" s="58" t="s">
        <v>64</v>
      </c>
      <c r="B20" s="59">
        <v>146721073</v>
      </c>
      <c r="C20" s="59">
        <v>48417343</v>
      </c>
      <c r="D20" s="59">
        <v>3376732</v>
      </c>
      <c r="E20" s="59">
        <v>81405750</v>
      </c>
      <c r="F20" s="59">
        <v>10414266</v>
      </c>
      <c r="G20" s="59">
        <v>3792063</v>
      </c>
      <c r="H20" s="59">
        <v>158441131</v>
      </c>
      <c r="I20" s="59">
        <v>46728967</v>
      </c>
      <c r="J20" s="59">
        <v>3469974</v>
      </c>
      <c r="K20" s="59">
        <v>93034276</v>
      </c>
      <c r="L20" s="59">
        <v>13774369</v>
      </c>
      <c r="M20" s="59">
        <v>4177895</v>
      </c>
      <c r="N20" s="59">
        <v>173043627</v>
      </c>
      <c r="O20" s="59">
        <v>51684059</v>
      </c>
      <c r="P20" s="59">
        <v>5977843</v>
      </c>
      <c r="Q20" s="59">
        <v>100323951</v>
      </c>
      <c r="R20" s="59">
        <v>15328451</v>
      </c>
      <c r="S20" s="59">
        <v>4960022</v>
      </c>
      <c r="T20" s="59">
        <v>166305679</v>
      </c>
      <c r="U20" s="59">
        <v>58707584</v>
      </c>
      <c r="V20" s="59">
        <v>9258564</v>
      </c>
      <c r="W20" s="59">
        <v>85244868</v>
      </c>
      <c r="X20" s="59">
        <v>16454297</v>
      </c>
      <c r="Y20" s="59">
        <v>5199580</v>
      </c>
      <c r="Z20" s="51">
        <v>180095444</v>
      </c>
      <c r="AA20" s="51">
        <v>64328593</v>
      </c>
      <c r="AB20" s="51">
        <v>9583204</v>
      </c>
      <c r="AC20" s="51">
        <v>90169824</v>
      </c>
      <c r="AD20" s="51">
        <v>18450885</v>
      </c>
      <c r="AE20" s="51">
        <v>6394793</v>
      </c>
      <c r="AF20" s="51">
        <v>186262961</v>
      </c>
      <c r="AG20" s="51">
        <v>67228908</v>
      </c>
      <c r="AH20" s="51">
        <v>10193865</v>
      </c>
      <c r="AI20" s="51">
        <v>93194810</v>
      </c>
      <c r="AJ20" s="51">
        <v>16263831</v>
      </c>
      <c r="AK20" s="51">
        <v>8918633</v>
      </c>
      <c r="AL20" s="51">
        <v>206462841</v>
      </c>
      <c r="AM20" s="51">
        <v>71397340</v>
      </c>
      <c r="AN20" s="51">
        <v>11303743</v>
      </c>
      <c r="AO20" s="51">
        <v>97605219</v>
      </c>
      <c r="AP20" s="51">
        <v>24672381</v>
      </c>
      <c r="AQ20" s="51">
        <v>9823431</v>
      </c>
    </row>
    <row r="21" spans="1:43" x14ac:dyDescent="0.25">
      <c r="A21" s="58" t="s">
        <v>65</v>
      </c>
      <c r="B21" s="59">
        <v>24545993</v>
      </c>
      <c r="C21" s="59">
        <v>15906472</v>
      </c>
      <c r="D21" s="59">
        <v>2704560</v>
      </c>
      <c r="E21" s="59">
        <v>826475</v>
      </c>
      <c r="F21" s="59">
        <v>5691103</v>
      </c>
      <c r="G21" s="59">
        <v>694529</v>
      </c>
      <c r="H21" s="59">
        <v>26195354</v>
      </c>
      <c r="I21" s="59">
        <v>17205595</v>
      </c>
      <c r="J21" s="59">
        <v>3075408</v>
      </c>
      <c r="K21" s="59">
        <v>881536</v>
      </c>
      <c r="L21" s="59">
        <v>6972212</v>
      </c>
      <c r="M21" s="59">
        <v>738464</v>
      </c>
      <c r="N21" s="59">
        <v>26596257</v>
      </c>
      <c r="O21" s="59">
        <v>17158210</v>
      </c>
      <c r="P21" s="59">
        <v>3077640</v>
      </c>
      <c r="Q21" s="59">
        <v>957747</v>
      </c>
      <c r="R21" s="59">
        <v>7400205</v>
      </c>
      <c r="S21" s="59">
        <v>789783</v>
      </c>
      <c r="T21" s="59">
        <v>29013066</v>
      </c>
      <c r="U21" s="59">
        <v>18648870</v>
      </c>
      <c r="V21" s="59" t="s">
        <v>74</v>
      </c>
      <c r="W21" s="59" t="s">
        <v>74</v>
      </c>
      <c r="X21" s="59" t="s">
        <v>74</v>
      </c>
      <c r="Y21" s="59" t="s">
        <v>74</v>
      </c>
      <c r="Z21" s="51">
        <v>29919551</v>
      </c>
      <c r="AA21" s="51">
        <v>18364155</v>
      </c>
      <c r="AB21" s="51">
        <v>2734506</v>
      </c>
      <c r="AC21" s="51">
        <v>1313079</v>
      </c>
      <c r="AD21" s="51">
        <v>8787154</v>
      </c>
      <c r="AE21" s="51">
        <v>1214533</v>
      </c>
      <c r="AF21" s="51">
        <v>32182736</v>
      </c>
      <c r="AG21" s="51">
        <v>20016132</v>
      </c>
      <c r="AH21" s="51">
        <v>3305297</v>
      </c>
      <c r="AI21" s="51">
        <v>1568358</v>
      </c>
      <c r="AJ21" s="51">
        <v>8992062</v>
      </c>
      <c r="AK21" s="51">
        <v>1422671</v>
      </c>
      <c r="AL21" s="51">
        <v>34276472</v>
      </c>
      <c r="AM21" s="51">
        <v>20723232</v>
      </c>
      <c r="AN21" s="51">
        <v>3298471</v>
      </c>
      <c r="AO21" s="51">
        <v>1642947</v>
      </c>
      <c r="AP21" s="51">
        <v>9886270</v>
      </c>
      <c r="AQ21" s="51">
        <v>1827927</v>
      </c>
    </row>
    <row r="22" spans="1:43" ht="47.25" x14ac:dyDescent="0.25">
      <c r="A22" s="58" t="s">
        <v>66</v>
      </c>
      <c r="B22" s="59">
        <v>23536443</v>
      </c>
      <c r="C22" s="59">
        <v>11437106</v>
      </c>
      <c r="D22" s="59">
        <v>759470</v>
      </c>
      <c r="E22" s="59">
        <v>435068</v>
      </c>
      <c r="F22" s="59">
        <v>10038973</v>
      </c>
      <c r="G22" s="59">
        <v>918956</v>
      </c>
      <c r="H22" s="59">
        <v>24437394</v>
      </c>
      <c r="I22" s="59">
        <v>11822844</v>
      </c>
      <c r="J22" s="59">
        <v>758390</v>
      </c>
      <c r="K22" s="59">
        <v>383343</v>
      </c>
      <c r="L22" s="59">
        <v>11262219</v>
      </c>
      <c r="M22" s="59">
        <v>963119</v>
      </c>
      <c r="N22" s="59">
        <v>26976952</v>
      </c>
      <c r="O22" s="59">
        <v>12143970</v>
      </c>
      <c r="P22" s="59">
        <v>691819</v>
      </c>
      <c r="Q22" s="59">
        <v>375285</v>
      </c>
      <c r="R22" s="59">
        <v>13273935</v>
      </c>
      <c r="S22" s="59">
        <v>1178372</v>
      </c>
      <c r="T22" s="59">
        <v>30058089</v>
      </c>
      <c r="U22" s="59">
        <v>12478182</v>
      </c>
      <c r="V22" s="59">
        <v>694629</v>
      </c>
      <c r="W22" s="59">
        <v>370568</v>
      </c>
      <c r="X22" s="59">
        <v>15824622</v>
      </c>
      <c r="Y22" s="59">
        <v>1379427</v>
      </c>
      <c r="Z22" s="51">
        <v>34180466</v>
      </c>
      <c r="AA22" s="51">
        <v>13455731</v>
      </c>
      <c r="AB22" s="51">
        <v>766962</v>
      </c>
      <c r="AC22" s="51">
        <v>441033</v>
      </c>
      <c r="AD22" s="51">
        <v>18732339</v>
      </c>
      <c r="AE22" s="51">
        <v>1545593</v>
      </c>
      <c r="AF22" s="51">
        <v>41362972</v>
      </c>
      <c r="AG22" s="51">
        <v>14442898</v>
      </c>
      <c r="AH22" s="51">
        <v>1584069</v>
      </c>
      <c r="AI22" s="51">
        <v>3723764</v>
      </c>
      <c r="AJ22" s="51">
        <v>21226504</v>
      </c>
      <c r="AK22" s="51">
        <v>1964126</v>
      </c>
      <c r="AL22" s="51">
        <v>45175425</v>
      </c>
      <c r="AM22" s="51">
        <v>15445660</v>
      </c>
      <c r="AN22" s="51">
        <v>1613793</v>
      </c>
      <c r="AO22" s="51">
        <v>3866711</v>
      </c>
      <c r="AP22" s="51">
        <v>23554291</v>
      </c>
      <c r="AQ22" s="51">
        <v>2303885</v>
      </c>
    </row>
    <row r="23" spans="1:43" ht="47.25" x14ac:dyDescent="0.25">
      <c r="A23" s="58" t="s">
        <v>67</v>
      </c>
      <c r="B23" s="59">
        <v>9151786</v>
      </c>
      <c r="C23" s="59">
        <v>5585884</v>
      </c>
      <c r="D23" s="59" t="s">
        <v>74</v>
      </c>
      <c r="E23" s="59">
        <v>1427525</v>
      </c>
      <c r="F23" s="59">
        <v>1044752</v>
      </c>
      <c r="G23" s="59">
        <v>164819</v>
      </c>
      <c r="H23" s="59">
        <v>9264599</v>
      </c>
      <c r="I23" s="59">
        <v>5527682</v>
      </c>
      <c r="J23" s="59" t="s">
        <v>74</v>
      </c>
      <c r="K23" s="59">
        <v>1383622</v>
      </c>
      <c r="L23" s="59">
        <v>1871668</v>
      </c>
      <c r="M23" s="59">
        <v>166949</v>
      </c>
      <c r="N23" s="59">
        <v>10908302</v>
      </c>
      <c r="O23" s="59">
        <v>6440166</v>
      </c>
      <c r="P23" s="59" t="s">
        <v>74</v>
      </c>
      <c r="Q23" s="59">
        <v>1627346</v>
      </c>
      <c r="R23" s="59">
        <v>2304313</v>
      </c>
      <c r="S23" s="59">
        <v>191172</v>
      </c>
      <c r="T23" s="59">
        <v>10927990</v>
      </c>
      <c r="U23" s="59">
        <v>6274617</v>
      </c>
      <c r="V23" s="59">
        <v>25447</v>
      </c>
      <c r="W23" s="59">
        <v>1564181</v>
      </c>
      <c r="X23" s="59">
        <v>2515053</v>
      </c>
      <c r="Y23" s="59">
        <v>193874</v>
      </c>
      <c r="Z23" s="51">
        <v>15314421</v>
      </c>
      <c r="AA23" s="51">
        <v>10030408</v>
      </c>
      <c r="AB23" s="51">
        <v>27969</v>
      </c>
      <c r="AC23" s="51">
        <v>1803821</v>
      </c>
      <c r="AD23" s="51">
        <v>2793863</v>
      </c>
      <c r="AE23" s="51">
        <v>301777</v>
      </c>
      <c r="AF23" s="51">
        <v>15735937</v>
      </c>
      <c r="AG23" s="51">
        <v>10687525</v>
      </c>
      <c r="AH23" s="51">
        <v>36468</v>
      </c>
      <c r="AI23" s="51">
        <v>1502462</v>
      </c>
      <c r="AJ23" s="51">
        <v>3020792</v>
      </c>
      <c r="AK23" s="51">
        <v>315052</v>
      </c>
      <c r="AL23" s="51">
        <v>16768200</v>
      </c>
      <c r="AM23" s="51">
        <v>11457152</v>
      </c>
      <c r="AN23" s="51">
        <v>42754</v>
      </c>
      <c r="AO23" s="51">
        <v>1650129</v>
      </c>
      <c r="AP23" s="51">
        <v>3145436</v>
      </c>
      <c r="AQ23" s="51">
        <v>311875</v>
      </c>
    </row>
    <row r="24" spans="1:43" ht="31.5" x14ac:dyDescent="0.25">
      <c r="A24" s="58" t="s">
        <v>68</v>
      </c>
      <c r="B24" s="59">
        <v>317986</v>
      </c>
      <c r="C24" s="59">
        <v>195808</v>
      </c>
      <c r="D24" s="59" t="s">
        <v>50</v>
      </c>
      <c r="E24" s="59">
        <v>10890</v>
      </c>
      <c r="F24" s="59">
        <v>33813</v>
      </c>
      <c r="G24" s="59">
        <v>63713</v>
      </c>
      <c r="H24" s="59">
        <v>264669</v>
      </c>
      <c r="I24" s="59">
        <v>141880</v>
      </c>
      <c r="J24" s="59" t="s">
        <v>74</v>
      </c>
      <c r="K24" s="59">
        <v>5797</v>
      </c>
      <c r="L24" s="59">
        <v>48889</v>
      </c>
      <c r="M24" s="59">
        <v>68049</v>
      </c>
      <c r="N24" s="59">
        <v>248293</v>
      </c>
      <c r="O24" s="59">
        <v>124995</v>
      </c>
      <c r="P24" s="59" t="s">
        <v>74</v>
      </c>
      <c r="Q24" s="59">
        <v>10440</v>
      </c>
      <c r="R24" s="59">
        <v>50184</v>
      </c>
      <c r="S24" s="59">
        <v>62674</v>
      </c>
      <c r="T24" s="59">
        <v>266415</v>
      </c>
      <c r="U24" s="59">
        <v>128678</v>
      </c>
      <c r="V24" s="59" t="s">
        <v>74</v>
      </c>
      <c r="W24" s="59">
        <v>13780</v>
      </c>
      <c r="X24" s="59">
        <v>52157</v>
      </c>
      <c r="Y24" s="59">
        <v>71800</v>
      </c>
      <c r="Z24" s="51">
        <v>270490</v>
      </c>
      <c r="AA24" s="51">
        <v>124406</v>
      </c>
      <c r="AB24" s="51" t="s">
        <v>74</v>
      </c>
      <c r="AC24" s="51">
        <v>19089</v>
      </c>
      <c r="AD24" s="51">
        <v>54851</v>
      </c>
      <c r="AE24" s="51">
        <v>72144</v>
      </c>
      <c r="AF24" s="51">
        <v>256131</v>
      </c>
      <c r="AG24" s="51">
        <v>109297</v>
      </c>
      <c r="AH24" s="51" t="s">
        <v>74</v>
      </c>
      <c r="AI24" s="51">
        <v>20415</v>
      </c>
      <c r="AJ24" s="51">
        <v>41920</v>
      </c>
      <c r="AK24" s="51">
        <v>84499</v>
      </c>
      <c r="AL24" s="51">
        <v>296897</v>
      </c>
      <c r="AM24" s="51">
        <v>111454</v>
      </c>
      <c r="AN24" s="51" t="s">
        <v>74</v>
      </c>
      <c r="AO24" s="51">
        <v>25560</v>
      </c>
      <c r="AP24" s="51">
        <v>48583</v>
      </c>
      <c r="AQ24" s="51">
        <v>111300</v>
      </c>
    </row>
    <row r="26" spans="1:43" s="60" customFormat="1" x14ac:dyDescent="0.25">
      <c r="A26" s="7" t="s">
        <v>75</v>
      </c>
    </row>
  </sheetData>
  <mergeCells count="9">
    <mergeCell ref="Z3:AE3"/>
    <mergeCell ref="AF3:AK3"/>
    <mergeCell ref="AL3:AQ3"/>
    <mergeCell ref="A2:Y2"/>
    <mergeCell ref="A3:A4"/>
    <mergeCell ref="B3:G3"/>
    <mergeCell ref="H3:M3"/>
    <mergeCell ref="N3:S3"/>
    <mergeCell ref="T3:Y3"/>
  </mergeCells>
  <hyperlinks>
    <hyperlink ref="A1" location="Содержание!B5" display="К содержанию" xr:uid="{00000000-0004-0000-0600-000000000000}"/>
  </hyperlinks>
  <pageMargins left="0" right="0" top="0" bottom="0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Содержание</vt:lpstr>
      <vt:lpstr>1</vt:lpstr>
      <vt:lpstr>2</vt:lpstr>
      <vt:lpstr>3</vt:lpstr>
      <vt:lpstr>4</vt:lpstr>
      <vt:lpstr>5</vt:lpstr>
      <vt:lpstr>6</vt:lpstr>
      <vt:lpstr>а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Ромашкина Г.Н.</dc:creator>
  <dc:description/>
  <cp:lastModifiedBy>Кубатина Светлана Анатольевна</cp:lastModifiedBy>
  <cp:revision>1</cp:revision>
  <cp:lastPrinted>2023-11-23T07:01:26Z</cp:lastPrinted>
  <dcterms:created xsi:type="dcterms:W3CDTF">2021-04-08T10:35:45Z</dcterms:created>
  <dcterms:modified xsi:type="dcterms:W3CDTF">2024-11-15T13:25:03Z</dcterms:modified>
  <dc:language>ru-RU</dc:language>
</cp:coreProperties>
</file>